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729" activeTab="1"/>
  </bookViews>
  <sheets>
    <sheet name="Ijara" sheetId="1" r:id="rId1"/>
    <sheet name="Davalianeba" sheetId="2" r:id="rId2"/>
    <sheet name="Ind-xarji" sheetId="3" r:id="rId3"/>
    <sheet name="Xarji_Saerto" sheetId="4" r:id="rId4"/>
    <sheet name="El-xarji" sheetId="5" r:id="rId5"/>
    <sheet name="El_mricxveli" sheetId="6" r:id="rId6"/>
    <sheet name="Gadaxdebi" sheetId="7" r:id="rId7"/>
    <sheet name="Sajarimo" sheetId="8" r:id="rId8"/>
    <sheet name="Damatebit" sheetId="9" r:id="rId9"/>
  </sheets>
  <definedNames>
    <definedName name="_xlnm.Print_Area" localSheetId="1">'Davalianeba'!$A$1:$M$161</definedName>
  </definedNames>
  <calcPr fullCalcOnLoad="1"/>
</workbook>
</file>

<file path=xl/sharedStrings.xml><?xml version="1.0" encoding="utf-8"?>
<sst xmlns="http://schemas.openxmlformats.org/spreadsheetml/2006/main" count="650" uniqueCount="477">
  <si>
    <t>m2</t>
  </si>
  <si>
    <t>%</t>
  </si>
  <si>
    <t>sul</t>
  </si>
  <si>
    <t>mesakuTre</t>
  </si>
  <si>
    <t>baqraZe</t>
  </si>
  <si>
    <t>yaziaSvili</t>
  </si>
  <si>
    <t>WanuyvaZe</t>
  </si>
  <si>
    <t>xoferia</t>
  </si>
  <si>
    <t>g.abesaZe</t>
  </si>
  <si>
    <t>xaratiSvili</t>
  </si>
  <si>
    <t>d. cxakaia</t>
  </si>
  <si>
    <t>T. nasiZe</t>
  </si>
  <si>
    <t>sulikaSvili</t>
  </si>
  <si>
    <t>z. bokuCava</t>
  </si>
  <si>
    <t>l. sanikiZe</t>
  </si>
  <si>
    <t>kaxniaSvili</t>
  </si>
  <si>
    <t>Tabagari</t>
  </si>
  <si>
    <t>n. Zagania</t>
  </si>
  <si>
    <t>n. balaxaZe</t>
  </si>
  <si>
    <t>g. bejaniSvili</t>
  </si>
  <si>
    <t>T. baxsoliani</t>
  </si>
  <si>
    <t>e. SaviSvili</t>
  </si>
  <si>
    <t>mesxaZe</t>
  </si>
  <si>
    <t>T. leJava</t>
  </si>
  <si>
    <t>n. cincabaZe-noRaideli</t>
  </si>
  <si>
    <t>konsuliani</t>
  </si>
  <si>
    <t>a. kereseliZe</t>
  </si>
  <si>
    <t>n. lekiSvili</t>
  </si>
  <si>
    <t>n. meZmareiSvili</t>
  </si>
  <si>
    <t>i. gogitiZe</t>
  </si>
  <si>
    <t>m. javaxiSvili</t>
  </si>
  <si>
    <t>d. sulaberiZe</t>
  </si>
  <si>
    <t>gamyreliZe</t>
  </si>
  <si>
    <t>n. gigauri</t>
  </si>
  <si>
    <t>i.gigauri</t>
  </si>
  <si>
    <t>i.SalikaZe</t>
  </si>
  <si>
    <t>n. vardoSvili</t>
  </si>
  <si>
    <t>a. tofuriZe</t>
  </si>
  <si>
    <t>d. guri</t>
  </si>
  <si>
    <t>d. alxaziSvili</t>
  </si>
  <si>
    <t>T. andriaZe</t>
  </si>
  <si>
    <t>kldiaSvili</t>
  </si>
  <si>
    <t>g. Sengelia</t>
  </si>
  <si>
    <t>T. kvernaZe</t>
  </si>
  <si>
    <t>T. cxakaia</t>
  </si>
  <si>
    <t>n. qadeiSvili</t>
  </si>
  <si>
    <t>i.iaSvili</t>
  </si>
  <si>
    <t>g. quTaTelaZe</t>
  </si>
  <si>
    <t>m. nacvliSvili</t>
  </si>
  <si>
    <t>T. seferTelaZe-guncaZe</t>
  </si>
  <si>
    <t>T. odiSaria</t>
  </si>
  <si>
    <t>m. sulaberiZe</t>
  </si>
  <si>
    <t>v. giorgaZe</t>
  </si>
  <si>
    <t>v.agaJanovi</t>
  </si>
  <si>
    <t>sirbilaZe irma</t>
  </si>
  <si>
    <t>leri indoSvili</t>
  </si>
  <si>
    <t>nikolaiSvili -a.kakoiSvili</t>
  </si>
  <si>
    <t>Tel.</t>
  </si>
  <si>
    <t>n.iakobiSvili - v.maRraZe</t>
  </si>
  <si>
    <t>deni saerTo - ganaTeba, lifti, saboilero</t>
  </si>
  <si>
    <t>oTaxi</t>
  </si>
  <si>
    <t>gugunaZe</t>
  </si>
  <si>
    <t>beraZe</t>
  </si>
  <si>
    <t>x. CxeiZe</t>
  </si>
  <si>
    <t>m. Sengelia</t>
  </si>
  <si>
    <t>b.saluqvaZe - oTari</t>
  </si>
  <si>
    <t>m.saluqvaZe</t>
  </si>
  <si>
    <t>T. nasiZe (gia)</t>
  </si>
  <si>
    <t>d. CxeiZe</t>
  </si>
  <si>
    <t>marina maisuraZe</t>
  </si>
  <si>
    <t>Salva maisuraZe</t>
  </si>
  <si>
    <t>VII</t>
  </si>
  <si>
    <t>VIII</t>
  </si>
  <si>
    <t>IX</t>
  </si>
  <si>
    <t>X</t>
  </si>
  <si>
    <t>XI</t>
  </si>
  <si>
    <t>XII</t>
  </si>
  <si>
    <t>პერსონალი</t>
  </si>
  <si>
    <t>მუნიციპალური dasufTaveba</t>
  </si>
  <si>
    <t>I</t>
  </si>
  <si>
    <t>II</t>
  </si>
  <si>
    <t>III</t>
  </si>
  <si>
    <t>IV</t>
  </si>
  <si>
    <t>V</t>
  </si>
  <si>
    <t>VI</t>
  </si>
  <si>
    <t>deni</t>
  </si>
  <si>
    <t xml:space="preserve">saerTo </t>
  </si>
  <si>
    <t xml:space="preserve">sul gadasaxdeli </t>
  </si>
  <si>
    <t xml:space="preserve">gadaxdili   </t>
  </si>
  <si>
    <t>eleqtroenrgiis xarji (individualuri)</t>
  </si>
  <si>
    <t>gadaxdebi</t>
  </si>
  <si>
    <t>xarji - saerTo</t>
  </si>
  <si>
    <t>davalianeba (jamuri)</t>
  </si>
  <si>
    <t>წელი</t>
  </si>
  <si>
    <t>enuqiZe</t>
  </si>
  <si>
    <t>abaiSvili</t>
  </si>
  <si>
    <t>feiqriSvili</t>
  </si>
  <si>
    <t>jorjiaSvili</t>
  </si>
  <si>
    <t>CoCia</t>
  </si>
  <si>
    <t>kandelaki</t>
  </si>
  <si>
    <t>xoluaSvili</t>
  </si>
  <si>
    <t>q.qavTaraZe</t>
  </si>
  <si>
    <t>n.yuraSvili</t>
  </si>
  <si>
    <t>g.jabadari</t>
  </si>
  <si>
    <t>v.nardielo</t>
  </si>
  <si>
    <t>z.favleniSvili</t>
  </si>
  <si>
    <t>jayeli</t>
  </si>
  <si>
    <t>s.gogiaSvili</t>
  </si>
  <si>
    <t>ambokaZe</t>
  </si>
  <si>
    <t>k.CoCia</t>
  </si>
  <si>
    <t>kz 1</t>
  </si>
  <si>
    <t>kz2</t>
  </si>
  <si>
    <t>kz 3</t>
  </si>
  <si>
    <t>gazi - (gaTboba, ცხელი წყალი)</t>
  </si>
  <si>
    <t>wyali, kanalizacia</t>
  </si>
  <si>
    <t xml:space="preserve"> </t>
  </si>
  <si>
    <t xml:space="preserve"> – daraji (3) (1125 lari)</t>
  </si>
  <si>
    <t xml:space="preserve"> – damlagebeli  /meezove (2)  (750 lari)</t>
  </si>
  <si>
    <t xml:space="preserve"> – ბუღალტერი (375 lari)</t>
  </si>
  <si>
    <t xml:space="preserve"> – დირექტორი (ელ, ტელევ, ლიფტი) (1250 lari)</t>
  </si>
  <si>
    <t xml:space="preserve">sul </t>
  </si>
  <si>
    <t>sul:</t>
  </si>
  <si>
    <t>m.kilaZe</t>
  </si>
  <si>
    <t>a.kikaliSvili</t>
  </si>
  <si>
    <t>j.janaSia - x.rcxilaZe</t>
  </si>
  <si>
    <t>n.janeliZe</t>
  </si>
  <si>
    <t>i.gabriCiZe</t>
  </si>
  <si>
    <t>e.kavaZe</t>
  </si>
  <si>
    <t>i.jinWvelaZe</t>
  </si>
  <si>
    <t>s.megeneiSvili</t>
  </si>
  <si>
    <t>sul davalianeba</t>
  </si>
  <si>
    <t>sajarimo sanqciebi (individualuri)</t>
  </si>
  <si>
    <t>საჯარიმო სანქციები</t>
  </si>
  <si>
    <t>sajarimo sanqciebi</t>
  </si>
  <si>
    <t>მიმდინარე ბალანსი</t>
  </si>
  <si>
    <t>მაკა ბაქრაძე</t>
  </si>
  <si>
    <t>სულიკო ბაქრაძე</t>
  </si>
  <si>
    <t>01018002760</t>
  </si>
  <si>
    <t>მაკა სალუქვაძე</t>
  </si>
  <si>
    <t>01008010103</t>
  </si>
  <si>
    <t>კახი ნუცუბიძე</t>
  </si>
  <si>
    <t>mesakuTre                         64.30.04.268.01.XXX</t>
  </si>
  <si>
    <t>60001020932</t>
  </si>
  <si>
    <t>არსენ ყაზიაშვილი</t>
  </si>
  <si>
    <t>01018002102</t>
  </si>
  <si>
    <t>ბელა სალუქვაძე</t>
  </si>
  <si>
    <t>01017010827</t>
  </si>
  <si>
    <t>კლარა ჯანუყვაძე</t>
  </si>
  <si>
    <t>01008004316</t>
  </si>
  <si>
    <t>მერაბ თევზაძე</t>
  </si>
  <si>
    <t>01024050865</t>
  </si>
  <si>
    <t>ნინა ვარდოშვილი</t>
  </si>
  <si>
    <t>01024022300</t>
  </si>
  <si>
    <t>გივი ჯაყელი</t>
  </si>
  <si>
    <t>51001001592</t>
  </si>
  <si>
    <t>რიმინო მებონია</t>
  </si>
  <si>
    <t>01017003342</t>
  </si>
  <si>
    <t>ნინო ხოფერია</t>
  </si>
  <si>
    <t>01011013351</t>
  </si>
  <si>
    <t>ქეთევან ქავთარაძე</t>
  </si>
  <si>
    <t>01008001491</t>
  </si>
  <si>
    <t>ვიტალი აგაჯანოვი</t>
  </si>
  <si>
    <t>01008020415</t>
  </si>
  <si>
    <t>ნიკოლოზ ენუქიძე</t>
  </si>
  <si>
    <t>01024063138</t>
  </si>
  <si>
    <t>აბელ აბესაძე</t>
  </si>
  <si>
    <t>01024063139</t>
  </si>
  <si>
    <t>ეთერ აბესაძე</t>
  </si>
  <si>
    <t>01008024998</t>
  </si>
  <si>
    <t>სოფიო ამბოკაძე</t>
  </si>
  <si>
    <t>01026007157</t>
  </si>
  <si>
    <t>ნანა ყურაშვილი</t>
  </si>
  <si>
    <t>01008017692</t>
  </si>
  <si>
    <t>სალომე გოგიაშვილი</t>
  </si>
  <si>
    <t>01017009236</t>
  </si>
  <si>
    <t>გიორგი ჯაბადარი</t>
  </si>
  <si>
    <t>01026001180</t>
  </si>
  <si>
    <t>ლიანა ხარატიშვილი</t>
  </si>
  <si>
    <t>01017012599</t>
  </si>
  <si>
    <t>თამარ ცხაკაია</t>
  </si>
  <si>
    <t>01018001217</t>
  </si>
  <si>
    <t>დავით ჩხეიძე</t>
  </si>
  <si>
    <t>01017016275</t>
  </si>
  <si>
    <t>ასმათი სირბილაძე</t>
  </si>
  <si>
    <t>01008001693</t>
  </si>
  <si>
    <t>მარინე მაისურაძე–ო'ნილ</t>
  </si>
  <si>
    <t>0108012104</t>
  </si>
  <si>
    <t>ნუგზარ მაისურაძე</t>
  </si>
  <si>
    <t>01024001776</t>
  </si>
  <si>
    <t>ლელა სულიკაშვილი</t>
  </si>
  <si>
    <t>01005002444</t>
  </si>
  <si>
    <t>ზურაბ ბოკუჩავა</t>
  </si>
  <si>
    <t>01024001880</t>
  </si>
  <si>
    <t>ლია სანიკიძე</t>
  </si>
  <si>
    <t>31001003251</t>
  </si>
  <si>
    <t>თენგიზ კახნიაშვილი</t>
  </si>
  <si>
    <t>01008012093</t>
  </si>
  <si>
    <t>ნანა იაკობიშვილი</t>
  </si>
  <si>
    <t>01008002749</t>
  </si>
  <si>
    <t>მარინე მათიაშვილი</t>
  </si>
  <si>
    <t>01019005964</t>
  </si>
  <si>
    <t>ნათია კობერიძე</t>
  </si>
  <si>
    <t>01006010208</t>
  </si>
  <si>
    <t>ტარიელ თაბაგარი</t>
  </si>
  <si>
    <t>01015000609</t>
  </si>
  <si>
    <t>ნიკოლოზ ძაგანია</t>
  </si>
  <si>
    <t>01010004162</t>
  </si>
  <si>
    <t>ეკატერინე ნიკოლეიშვილი</t>
  </si>
  <si>
    <t>01023004496</t>
  </si>
  <si>
    <t>ნინო ცანავა</t>
  </si>
  <si>
    <t>01008003400</t>
  </si>
  <si>
    <t>დავით ბაინდურაშვილი</t>
  </si>
  <si>
    <t>01008018702</t>
  </si>
  <si>
    <t>ნანი ბალახაძე</t>
  </si>
  <si>
    <t>12002000065</t>
  </si>
  <si>
    <t>გიორგი გუგავა</t>
  </si>
  <si>
    <t>01017027774</t>
  </si>
  <si>
    <t>გრიგოლ ბეჟანიშვილი</t>
  </si>
  <si>
    <t>05005003715</t>
  </si>
  <si>
    <t>თენგიზ ბახსოლიანი</t>
  </si>
  <si>
    <t>010117008190</t>
  </si>
  <si>
    <t>ეკატერინე შავიშვილი</t>
  </si>
  <si>
    <t>01018000970</t>
  </si>
  <si>
    <t>დავით მესხაძე</t>
  </si>
  <si>
    <t>01009008704</t>
  </si>
  <si>
    <t>თამარ ლეჟავა</t>
  </si>
  <si>
    <t>61004007062</t>
  </si>
  <si>
    <t>ნინო ცინცაბაძე–ნოღაიდელი</t>
  </si>
  <si>
    <t>01025018171</t>
  </si>
  <si>
    <t>ნარგიზი აშოთია</t>
  </si>
  <si>
    <t>01008030771</t>
  </si>
  <si>
    <t>ფლორიდა კონსულიანი</t>
  </si>
  <si>
    <t>01008002750</t>
  </si>
  <si>
    <t>ეკატერინე კერესელიძე</t>
  </si>
  <si>
    <t>01008007860</t>
  </si>
  <si>
    <t>შოთა ხაბარელი</t>
  </si>
  <si>
    <t>65002006480</t>
  </si>
  <si>
    <t>ირინა გოგიტიძე</t>
  </si>
  <si>
    <t>01008013319</t>
  </si>
  <si>
    <t>მაკა ჯავახიშვილი</t>
  </si>
  <si>
    <t>01007008188</t>
  </si>
  <si>
    <t>დალი მაისურაძე</t>
  </si>
  <si>
    <t>01026000695</t>
  </si>
  <si>
    <t>ერეკლე გამყრელიძე</t>
  </si>
  <si>
    <t>01008028280</t>
  </si>
  <si>
    <t>ნიკოლოზ გიგაური</t>
  </si>
  <si>
    <t>01031000563</t>
  </si>
  <si>
    <t>ირაკლი გიგაური</t>
  </si>
  <si>
    <t>61006002758</t>
  </si>
  <si>
    <t>იბრაიმ შალიკაძე</t>
  </si>
  <si>
    <t>60002000760</t>
  </si>
  <si>
    <t>კახაბერი კუბლაშვილი</t>
  </si>
  <si>
    <t>01019028493</t>
  </si>
  <si>
    <t>ხათუნა აბაიშვილი</t>
  </si>
  <si>
    <t>01008012305</t>
  </si>
  <si>
    <t>ლია გურ</t>
  </si>
  <si>
    <t>01008012282</t>
  </si>
  <si>
    <t>დავით გურ</t>
  </si>
  <si>
    <t>01007000420</t>
  </si>
  <si>
    <t>დავით ალხაზაშვილი</t>
  </si>
  <si>
    <t>01026002097</t>
  </si>
  <si>
    <t>მარიამ ცხადაძე</t>
  </si>
  <si>
    <t>01024002931</t>
  </si>
  <si>
    <t>ელისაბად კავაძე</t>
  </si>
  <si>
    <t>01008001876</t>
  </si>
  <si>
    <t>თეიმურაზ ანდრიაძე</t>
  </si>
  <si>
    <t>01008007856</t>
  </si>
  <si>
    <t>პაატა კლდიაშვილი</t>
  </si>
  <si>
    <t>01009008407</t>
  </si>
  <si>
    <t>რუსუდან ჯორჯიაშვილი</t>
  </si>
  <si>
    <t>01008005211</t>
  </si>
  <si>
    <t>გია შენგელია</t>
  </si>
  <si>
    <t>01008012924</t>
  </si>
  <si>
    <t>დავით კვერნაძე</t>
  </si>
  <si>
    <t>01008008165</t>
  </si>
  <si>
    <t>მანანა ოსაძე</t>
  </si>
  <si>
    <t>35001003140</t>
  </si>
  <si>
    <t>მაგდა ბერიაშვილი</t>
  </si>
  <si>
    <t>01007003851</t>
  </si>
  <si>
    <t>თინათინ კვერნაძე</t>
  </si>
  <si>
    <t>01024048243</t>
  </si>
  <si>
    <t>ნინო ქადეიშვილი</t>
  </si>
  <si>
    <t>01010000188</t>
  </si>
  <si>
    <t>ლიანა ჯაფარიძე</t>
  </si>
  <si>
    <t>01008000365</t>
  </si>
  <si>
    <t>ირაკლი იაშვილი</t>
  </si>
  <si>
    <t>01031000778</t>
  </si>
  <si>
    <t>ლევან ჩოჩია</t>
  </si>
  <si>
    <t>01031005485</t>
  </si>
  <si>
    <t>გიორგი ჩოჩია</t>
  </si>
  <si>
    <t>01009007500</t>
  </si>
  <si>
    <t>გიორგი ქუთათელაძე</t>
  </si>
  <si>
    <t>01025000091</t>
  </si>
  <si>
    <t>მალხაზ ნაცვლიშვილი</t>
  </si>
  <si>
    <t>01010015084</t>
  </si>
  <si>
    <t>ირაკლი კანდელაკი</t>
  </si>
  <si>
    <t>01024001835</t>
  </si>
  <si>
    <t>ხათუნა რცხილაძე</t>
  </si>
  <si>
    <t>01024004694</t>
  </si>
  <si>
    <t>ირინე სეფერთელაძე</t>
  </si>
  <si>
    <t>01017011754</t>
  </si>
  <si>
    <t>მანანა კილაძე</t>
  </si>
  <si>
    <t>60001040955</t>
  </si>
  <si>
    <t>ნიკოლოზი ჯანელიძე</t>
  </si>
  <si>
    <t>01008003430</t>
  </si>
  <si>
    <t>ხათუნა ჩხეიძე</t>
  </si>
  <si>
    <t>01027066182</t>
  </si>
  <si>
    <t>ირაკლი ჯინჭველაძე</t>
  </si>
  <si>
    <t>01010005420</t>
  </si>
  <si>
    <t>თამარ ოდიშარია</t>
  </si>
  <si>
    <t>01024023887</t>
  </si>
  <si>
    <t>სალომე მეგენეიშვილი</t>
  </si>
  <si>
    <t>01024006005</t>
  </si>
  <si>
    <t>მაკა შენგელია</t>
  </si>
  <si>
    <t>01005006266</t>
  </si>
  <si>
    <t>მარიამ სულაბერიძე</t>
  </si>
  <si>
    <t>01007002175</t>
  </si>
  <si>
    <t>ზურაბი ფავლენიშვილი</t>
  </si>
  <si>
    <t>01029003255</t>
  </si>
  <si>
    <t>ვანიკო გიორგაძე</t>
  </si>
  <si>
    <t>პ/ნ</t>
  </si>
  <si>
    <t>სახელი, გვარი</t>
  </si>
  <si>
    <t>მესაკუთრე საჯარო რეესტრის მიხედვით</t>
  </si>
  <si>
    <t>komerciuli gamyreliZe</t>
  </si>
  <si>
    <t>სასამართლოზე გადაცემის კანდიდატი</t>
  </si>
  <si>
    <t>გადაცემული სასამართლოზე</t>
  </si>
  <si>
    <t>რეესტრში გასატარებელი</t>
  </si>
  <si>
    <t>გ.გამყრელიძე</t>
  </si>
  <si>
    <t>ნ.კალანდაძე</t>
  </si>
  <si>
    <t>ობიექტის დაცვის ღირებულება (საგანგაშო ღილაკი)</t>
  </si>
  <si>
    <t>ლ.სულიკაშვილი</t>
  </si>
  <si>
    <t>მ.ოსაძე</t>
  </si>
  <si>
    <t>satelekomunikacio xarjebi(silkneti)</t>
  </si>
  <si>
    <t>გაბრიჩიძე ვახტანგი</t>
  </si>
  <si>
    <t>ნ.ვარდოშვილი</t>
  </si>
  <si>
    <t>გ.გუგავა</t>
  </si>
  <si>
    <t>დ.კვერნაძე</t>
  </si>
  <si>
    <t>ამხანაგობა'' მესხეთის''</t>
  </si>
  <si>
    <t>თავმჯდომარე:</t>
  </si>
  <si>
    <t>დ.ჯეირანაშვილი</t>
  </si>
  <si>
    <t>მ.თევზაძე</t>
  </si>
  <si>
    <t>კომერციული თევზაძე</t>
  </si>
  <si>
    <t xml:space="preserve">წულეისკირი ვანიკო </t>
  </si>
  <si>
    <t>წულეისკირი ვანიკო</t>
  </si>
  <si>
    <t>ა.კიკალეიშვილი</t>
  </si>
  <si>
    <t>მაია ასათიანი</t>
  </si>
  <si>
    <t>i.gabadadze</t>
  </si>
  <si>
    <t>ირაკლი გაბადაძე</t>
  </si>
  <si>
    <t>g.gugava</t>
  </si>
  <si>
    <t>i.guri</t>
  </si>
  <si>
    <t>l.guri</t>
  </si>
  <si>
    <t>მ.ასათიანი</t>
  </si>
  <si>
    <t>sul gadasaxdeli       2013</t>
  </si>
  <si>
    <t>m.narsia</t>
  </si>
  <si>
    <t>ნ.კობერიძე</t>
  </si>
  <si>
    <t>მ.არეშიძე</t>
  </si>
  <si>
    <t>მ.შეწირული</t>
  </si>
  <si>
    <t>დ.კვეზერელი</t>
  </si>
  <si>
    <t>m.beriSvili</t>
  </si>
  <si>
    <t>m.cxvediani</t>
  </si>
  <si>
    <t>baqraZe maka</t>
  </si>
  <si>
    <t>ჭანუყვაძე</t>
  </si>
  <si>
    <t>ყურაშვილი</t>
  </si>
  <si>
    <t>კიკალიშვილი</t>
  </si>
  <si>
    <t>თაბაგარი</t>
  </si>
  <si>
    <t>გურ</t>
  </si>
  <si>
    <t>a.tabucaZe</t>
  </si>
  <si>
    <t>სულ     კვტ.</t>
  </si>
  <si>
    <t>მრიცხველების ჩვენება (individualuri)</t>
  </si>
  <si>
    <t>ტარიფი</t>
  </si>
  <si>
    <t>saerTo xarjebis gadanawileba</t>
  </si>
  <si>
    <t>მ რ ი ც ხ ვ ე ლ ი ს                ჩ ვ ე ნ ე ბ ა</t>
  </si>
  <si>
    <t>მრიცხველის No</t>
  </si>
  <si>
    <t>t.maCutaZe</t>
  </si>
  <si>
    <t>n.imnaiSvili</t>
  </si>
  <si>
    <t>ტ.კირილინა</t>
  </si>
  <si>
    <t>დ/ბაინდურაშვილი</t>
  </si>
  <si>
    <t>kz4</t>
  </si>
  <si>
    <t>kz 4</t>
  </si>
  <si>
    <t xml:space="preserve">MAGTI </t>
  </si>
  <si>
    <t>kz 5</t>
  </si>
  <si>
    <t>GeoCell</t>
  </si>
  <si>
    <t>XII/2015</t>
  </si>
  <si>
    <t>ganviTarebის ხარჯები</t>
  </si>
  <si>
    <t>სამეურნეო ხარჯები ....</t>
  </si>
  <si>
    <t xml:space="preserve">01,01,2016 სამეურნეო ხარჯები და განვითარება        </t>
  </si>
  <si>
    <t xml:space="preserve">01,12,2015 სამეურნეო ხარჯები დაგანვითარება    </t>
  </si>
  <si>
    <t>ლარი ბანკის საკომისიო</t>
  </si>
  <si>
    <t xml:space="preserve">ლარი გათბობის  და ცხელი ცივი წყლის მილების შეცვლა </t>
  </si>
  <si>
    <t>ლარი მიწის გადასახადი</t>
  </si>
  <si>
    <t>ლარი წყლის შემკრების გაწმენდა საშემოსავლის ჩათვლით ერთჯერადი ხელფასი</t>
  </si>
  <si>
    <t xml:space="preserve">ლარი ანტიფრიზის შესყიდვა გათბობის სისტემისათვის </t>
  </si>
  <si>
    <t xml:space="preserve">ლარი გათბობის მილების შეფუთვა კედლების ამოშენება მასალებთან ერთად საშემოსავლოს ჩათვლით ერთჯერადი ხელფასი მაგთის გადახდები </t>
  </si>
  <si>
    <t>შემოსავლები იჯარიდან (მაგთი)</t>
  </si>
  <si>
    <t>შემოსავლები იჯარიდან (ჯეოსელი)</t>
  </si>
  <si>
    <t>შემოსავლები იჯარიდან (სხვა)</t>
  </si>
  <si>
    <t>სულ:</t>
  </si>
  <si>
    <t>იჯარა:</t>
  </si>
  <si>
    <t>01,02,2016სამეურნეო ხარჯები და განვითარება               17,67 ბანკის საკომისიო</t>
  </si>
  <si>
    <t>ბანკის საკომისიო</t>
  </si>
  <si>
    <t>1830 ლარი ადვოკატის მომსახურება სააპელაციო სასამართლო</t>
  </si>
  <si>
    <t>17,67 ლარი ბანკის საკომისიო</t>
  </si>
  <si>
    <t>ადვოკატის მომსახურება სააპელაციო სასამართლო</t>
  </si>
  <si>
    <t>100ლარი  მგზავრობა თბილისი ბაკურიანი სასამართლოს დასწრება</t>
  </si>
  <si>
    <t>375 ლარი ერთჯერადი ხელშეკრულება წყლის შემკრების გაწმენდა საშემოსავლოს ჩათვლით</t>
  </si>
  <si>
    <t>187,5 ლარი ერთჯერადი ხელშეკრულებ ტელევიზიის დ</t>
  </si>
  <si>
    <t>ე</t>
  </si>
  <si>
    <t>გასწორება</t>
  </si>
  <si>
    <t>01,03,2016 სამეურნეო ხარჯები                                  22,15ლარი ბანკის საკომისიო</t>
  </si>
  <si>
    <t>375ლარი წყლის შემკრების გაწმენდა ყინულისაგან</t>
  </si>
  <si>
    <t xml:space="preserve"> საშემოსავლოს ჩათვლით</t>
  </si>
  <si>
    <t xml:space="preserve">  </t>
  </si>
  <si>
    <t>01,04,2016 სამეურნეო ხარჯები                                         26,9 ბანკის საკომისიო</t>
  </si>
  <si>
    <t>22,9 ლარი ბანკის საკომისიო</t>
  </si>
  <si>
    <t>100 ლარი სამეურნეო საშვალებები ,ცემენტი 3 ტომარა</t>
  </si>
  <si>
    <t>სამეურნეო საშვალებები,ცემენტი 3 ტომარა</t>
  </si>
  <si>
    <t xml:space="preserve">55 ლარი </t>
  </si>
  <si>
    <t>გამაფრთხილებელი წერილების გაგზავნა</t>
  </si>
  <si>
    <t>45 ლარი</t>
  </si>
  <si>
    <t>საწვავის ხარჯი ბაკურიანი ბორჯომი ბაკურიანი</t>
  </si>
  <si>
    <t>ბაკურიანი ბორჯომი ბაკურიანი</t>
  </si>
  <si>
    <t>01,05,2016                                                                     23,6ლარი ბანკის საკომისიო</t>
  </si>
  <si>
    <t xml:space="preserve">60 ლარი ბაკურიანი ბორჯომი ბაკურიანი </t>
  </si>
  <si>
    <t xml:space="preserve">               2 ტომარა ცემენტი 2 ტომარა წებოცემენტი</t>
  </si>
  <si>
    <t>375 ლარი წყლის შემკრების გაწმენდა საშემოსავლის ჩათვლით ერთჯერადი ხელფასი</t>
  </si>
  <si>
    <t>01,06,2016სამეურნეო ხარჯები                                     16,22 ლარი ბანკის საკომისიო</t>
  </si>
  <si>
    <t xml:space="preserve">250 ლარი ექსკავატორის დაქირავება სანიაღვრე არხის გასაჭრელად </t>
  </si>
  <si>
    <t>1700 ლარი გარე კიბის მოსაპირკეთებელი მასალების შესყიდავა ტრანსპორტირება</t>
  </si>
  <si>
    <t>მაქთი და ჯეოსელის იჯარა</t>
  </si>
  <si>
    <t>3,4 ლარი ბანკის საკომისიო</t>
  </si>
  <si>
    <t>01,07,16 სამეურნეო ხარჯები                                       25,43 ბანკის საკომისიო</t>
  </si>
  <si>
    <t>375 ლარი ტერიტორიის დასუფთავება და ნაგვის გატანა საშემოსავლოს ჩათვლით</t>
  </si>
  <si>
    <t>625 ლარი სანიაღვრე არხისა და წყლის შემკრების გაწმენდა საშემოსავლოს ჩათვლით</t>
  </si>
  <si>
    <t>25 ლარი ბაკურიანი ბორჯომი ბაკურიანი ინტერნეტის ჩასართავად</t>
  </si>
  <si>
    <t>75ლარი  ბაკურიანი ბორჯომი ბაკურიანი რკინის (პალასა) შესყიდვა ტრანსპორტირება</t>
  </si>
  <si>
    <t>400 ლარი გარე კიბის მოაჯირის მასალები  ტრანსპორტირება</t>
  </si>
  <si>
    <t>660 ლარი ბეტონის ნარევის ღირებულება</t>
  </si>
  <si>
    <t>1200 ლარი ელექტრო ნათურების ,გარე სანათების ,არისტონის,შესყიდვა ტრანსპორტირება</t>
  </si>
  <si>
    <t>ბაკურიანი თბილისი ბაკურიანი</t>
  </si>
  <si>
    <t>500 ლარი მოაჯირის დამზადება მონტაჟი საშემოსავლოს ჩათვლით</t>
  </si>
  <si>
    <t>1250 ლარი ბეტონის დასხმა ,ბარდურისა და კიბის ქვით მოპირკეთება საშემოსავლოს ჩათვლით</t>
  </si>
  <si>
    <t>8,2 ლარი ბანკის საკომისიო</t>
  </si>
  <si>
    <t>100 ლარი ცემენტი წებო ცემენტი ბორჯომი ბაკურიანი შესყიდვა ტრანსპორტირება</t>
  </si>
  <si>
    <t>მაქთისა დაჯეოსელის იჯარა</t>
  </si>
  <si>
    <t>მაქთისა და ჯეოსელის იჯარა</t>
  </si>
  <si>
    <t xml:space="preserve">01,08,2016 სამეურნეო ხარჯები                                  21,1ლარი ბანკის საკომისიო  </t>
  </si>
  <si>
    <t>225 ლარი სამეურნეო ნივთები</t>
  </si>
  <si>
    <t>1125 ლარი წყლის შემკრების და ცისტერნების გამორეცხვა,საკანალიზაციო მილის გაწმენდა</t>
  </si>
  <si>
    <t xml:space="preserve">მაგთის და ჯეოსელის იჯარა                                     2053,1ლარი ლიფტის რემონტის საფასური </t>
  </si>
  <si>
    <t>r.Wubabria</t>
  </si>
  <si>
    <t>რუსუდან ჭუბაბრია</t>
  </si>
  <si>
    <t>01010015198</t>
  </si>
  <si>
    <t>01,09,2016 სამეურნეო ხარჯები                                 30,23 ლარი ბანკის საკომისიო</t>
  </si>
  <si>
    <t>1125 ლარი წყლის ზისტერნებისა და შემკრების ,საკანალიზაციო სისტემის გაწმენდა საშემოსავლოს</t>
  </si>
  <si>
    <t>ჩათვლით</t>
  </si>
  <si>
    <t>240 ლარი სათიბელას შესყიდვა</t>
  </si>
  <si>
    <t>110ლარი გაზის მრიცხველის ტრანსპორტირება ბაკურიანი თბილისი ბაკურიანი</t>
  </si>
  <si>
    <t>200 ლარი გაზუს მრიცხველის ელემენტის შესყიდვა</t>
  </si>
  <si>
    <t>375 ლარი გაზის მრიცხველის რემონტი ხელშეკრულება #13</t>
  </si>
  <si>
    <t>ონტი ხელშეკრულება #13</t>
  </si>
  <si>
    <t>მაგთის და ჯეოსელის იჯარა                                     480 ლარი გაზის მრიცხველის დაკალიბრება საქ.სტანდარტი</t>
  </si>
  <si>
    <t xml:space="preserve"> ხელშეკრულება #11 და #12</t>
  </si>
  <si>
    <t>1,ლარი ბანკის საკომისიო</t>
  </si>
  <si>
    <t>01,10,2016                                                                  14,50 ლარი ბანკის საკომისიო</t>
  </si>
  <si>
    <t>მაგთის და ჯეოსელის იჯარა                                      1250 ლარი საერთო სველი წერტილის მონტაჟი</t>
  </si>
  <si>
    <t>13 ლარი ბანკის საკომისიო</t>
  </si>
  <si>
    <t>01,11,2016 სამეურნეო ხარჯეი                                       50ლარი წერილების გაგზავნა  და მგზავრობა ბაკურიაი ბორჯომი ბაკურიანი</t>
  </si>
  <si>
    <t>27,64 ლარი ბანკის საკომისიო</t>
  </si>
  <si>
    <t>მაგთის და ჯეოსელს იჯარა                                        120 ლარი მგზავრობა ბაკურიანი თბილისი ბაკურიანი ელექტრო მრიცხველის  და გათბობის ტუმბოს შესასყიდათ</t>
  </si>
  <si>
    <t>01,12,2016      სამეურნეო ხარჯები                               187,5 ლარი მაღალი ძაბვის გამთიშველის რემონტი საშემოსავლოს ჩათვლით</t>
  </si>
  <si>
    <t>27,3 ლარი ბანკის საკომისიო</t>
  </si>
  <si>
    <t>მაგთისა და ჯეოსელის ოჯარა                                     2150 ლარი გათბობის ტუმბოსა და ელექტრო მრიცხველის შესყიდვა</t>
  </si>
  <si>
    <t>945,28 ინკასოს განაღდება</t>
  </si>
  <si>
    <t>4,3 ლარი ბანკის საკომისიო</t>
  </si>
  <si>
    <t>25,00ლარი ელექტრო მრიცხველის კარადის შესყიდვა</t>
  </si>
  <si>
    <t xml:space="preserve"> ით ხელშეკრულება #14</t>
  </si>
  <si>
    <t>კრულება#14</t>
  </si>
</sst>
</file>

<file path=xl/styles.xml><?xml version="1.0" encoding="utf-8"?>
<styleSheet xmlns="http://schemas.openxmlformats.org/spreadsheetml/2006/main">
  <numFmts count="27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0%"/>
    <numFmt numFmtId="181" formatCode="#,##0.000"/>
    <numFmt numFmtId="182" formatCode="#,##0.00000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0"/>
      <name val="AcadNusx"/>
      <family val="0"/>
    </font>
    <font>
      <sz val="8"/>
      <name val="Arial"/>
      <family val="2"/>
    </font>
    <font>
      <b/>
      <sz val="10"/>
      <name val="AcadNusx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AcadNusx"/>
      <family val="0"/>
    </font>
    <font>
      <b/>
      <u val="single"/>
      <sz val="11"/>
      <name val="AcadNusx"/>
      <family val="0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name val="Amiran"/>
      <family val="2"/>
    </font>
    <font>
      <b/>
      <sz val="10"/>
      <name val="+Arial"/>
      <family val="2"/>
    </font>
    <font>
      <b/>
      <sz val="9"/>
      <name val="Arial"/>
      <family val="2"/>
    </font>
    <font>
      <sz val="10"/>
      <name val="Sylfae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9"/>
      <color indexed="8"/>
      <name val="Sylfaen"/>
      <family val="1"/>
    </font>
    <font>
      <b/>
      <sz val="10"/>
      <color indexed="10"/>
      <name val="Arial"/>
      <family val="2"/>
    </font>
    <font>
      <b/>
      <u val="single"/>
      <sz val="11"/>
      <color indexed="10"/>
      <name val="AcadNusx"/>
      <family val="0"/>
    </font>
    <font>
      <b/>
      <u val="single"/>
      <sz val="12"/>
      <color indexed="10"/>
      <name val="AcadNusx"/>
      <family val="0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000000"/>
      <name val="Sylfaen"/>
      <family val="1"/>
    </font>
    <font>
      <b/>
      <sz val="10"/>
      <color rgb="FFFF0000"/>
      <name val="Arial"/>
      <family val="2"/>
    </font>
    <font>
      <b/>
      <u val="single"/>
      <sz val="11"/>
      <color rgb="FFFF0000"/>
      <name val="AcadNusx"/>
      <family val="0"/>
    </font>
    <font>
      <b/>
      <u val="single"/>
      <sz val="12"/>
      <color rgb="FFFF0000"/>
      <name val="AcadNusx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>
        <color indexed="63"/>
      </left>
      <right/>
      <top style="medium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0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2" fontId="0" fillId="0" borderId="0" xfId="0" applyNumberFormat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10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2" fontId="5" fillId="0" borderId="0" xfId="0" applyNumberFormat="1" applyFont="1" applyAlignment="1" applyProtection="1">
      <alignment horizontal="center"/>
      <protection/>
    </xf>
    <xf numFmtId="10" fontId="5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4" fontId="5" fillId="0" borderId="0" xfId="0" applyNumberFormat="1" applyFont="1" applyAlignment="1" applyProtection="1">
      <alignment/>
      <protection/>
    </xf>
    <xf numFmtId="2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4" fillId="0" borderId="16" xfId="0" applyFont="1" applyBorder="1" applyAlignment="1" applyProtection="1">
      <alignment horizontal="center" wrapText="1"/>
      <protection/>
    </xf>
    <xf numFmtId="0" fontId="5" fillId="0" borderId="17" xfId="0" applyFont="1" applyBorder="1" applyAlignment="1" applyProtection="1">
      <alignment horizontal="center" wrapText="1"/>
      <protection/>
    </xf>
    <xf numFmtId="4" fontId="0" fillId="0" borderId="18" xfId="0" applyNumberFormat="1" applyFont="1" applyBorder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20" xfId="0" applyFont="1" applyBorder="1" applyAlignment="1" applyProtection="1">
      <alignment wrapText="1"/>
      <protection/>
    </xf>
    <xf numFmtId="4" fontId="0" fillId="0" borderId="21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wrapText="1"/>
      <protection/>
    </xf>
    <xf numFmtId="49" fontId="8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2" fillId="33" borderId="18" xfId="0" applyNumberFormat="1" applyFont="1" applyFill="1" applyBorder="1" applyAlignment="1" applyProtection="1">
      <alignment wrapText="1"/>
      <protection/>
    </xf>
    <xf numFmtId="49" fontId="2" fillId="0" borderId="2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0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" fontId="5" fillId="0" borderId="0" xfId="0" applyNumberFormat="1" applyFont="1" applyAlignment="1" applyProtection="1">
      <alignment horizontal="center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  <xf numFmtId="0" fontId="2" fillId="35" borderId="20" xfId="0" applyFont="1" applyFill="1" applyBorder="1" applyAlignment="1" applyProtection="1">
      <alignment wrapText="1"/>
      <protection/>
    </xf>
    <xf numFmtId="4" fontId="0" fillId="35" borderId="15" xfId="0" applyNumberFormat="1" applyFill="1" applyBorder="1" applyAlignment="1" applyProtection="1">
      <alignment horizontal="center"/>
      <protection/>
    </xf>
    <xf numFmtId="4" fontId="0" fillId="35" borderId="10" xfId="0" applyNumberFormat="1" applyFill="1" applyBorder="1" applyAlignment="1" applyProtection="1">
      <alignment/>
      <protection locked="0"/>
    </xf>
    <xf numFmtId="4" fontId="0" fillId="35" borderId="21" xfId="0" applyNumberFormat="1" applyFill="1" applyBorder="1" applyAlignment="1" applyProtection="1">
      <alignment horizontal="center"/>
      <protection/>
    </xf>
    <xf numFmtId="49" fontId="2" fillId="35" borderId="18" xfId="0" applyNumberFormat="1" applyFont="1" applyFill="1" applyBorder="1" applyAlignment="1" applyProtection="1">
      <alignment wrapText="1"/>
      <protection/>
    </xf>
    <xf numFmtId="0" fontId="0" fillId="35" borderId="19" xfId="0" applyFill="1" applyBorder="1" applyAlignment="1" applyProtection="1">
      <alignment/>
      <protection/>
    </xf>
    <xf numFmtId="49" fontId="2" fillId="35" borderId="20" xfId="0" applyNumberFormat="1" applyFont="1" applyFill="1" applyBorder="1" applyAlignment="1" applyProtection="1">
      <alignment wrapText="1"/>
      <protection/>
    </xf>
    <xf numFmtId="4" fontId="0" fillId="0" borderId="22" xfId="0" applyNumberFormat="1" applyFon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/>
      <protection locked="0"/>
    </xf>
    <xf numFmtId="0" fontId="2" fillId="0" borderId="22" xfId="0" applyFont="1" applyBorder="1" applyAlignment="1" applyProtection="1">
      <alignment wrapText="1"/>
      <protection locked="0"/>
    </xf>
    <xf numFmtId="2" fontId="0" fillId="0" borderId="22" xfId="0" applyNumberFormat="1" applyFont="1" applyBorder="1" applyAlignment="1" applyProtection="1">
      <alignment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0" fillId="0" borderId="24" xfId="0" applyNumberFormat="1" applyBorder="1" applyAlignment="1" applyProtection="1">
      <alignment/>
      <protection locked="0"/>
    </xf>
    <xf numFmtId="0" fontId="2" fillId="0" borderId="25" xfId="0" applyFont="1" applyBorder="1" applyAlignment="1" applyProtection="1">
      <alignment wrapText="1"/>
      <protection locked="0"/>
    </xf>
    <xf numFmtId="0" fontId="0" fillId="0" borderId="26" xfId="0" applyNumberFormat="1" applyBorder="1" applyAlignment="1" applyProtection="1">
      <alignment/>
      <protection locked="0"/>
    </xf>
    <xf numFmtId="0" fontId="2" fillId="0" borderId="27" xfId="0" applyFont="1" applyBorder="1" applyAlignment="1" applyProtection="1">
      <alignment wrapText="1"/>
      <protection locked="0"/>
    </xf>
    <xf numFmtId="0" fontId="2" fillId="0" borderId="27" xfId="0" applyFont="1" applyFill="1" applyBorder="1" applyAlignment="1" applyProtection="1">
      <alignment wrapText="1"/>
      <protection locked="0"/>
    </xf>
    <xf numFmtId="0" fontId="2" fillId="0" borderId="27" xfId="0" applyFont="1" applyBorder="1" applyAlignment="1" applyProtection="1">
      <alignment/>
      <protection locked="0"/>
    </xf>
    <xf numFmtId="0" fontId="0" fillId="0" borderId="28" xfId="0" applyNumberFormat="1" applyBorder="1" applyAlignment="1" applyProtection="1">
      <alignment/>
      <protection locked="0"/>
    </xf>
    <xf numFmtId="0" fontId="0" fillId="0" borderId="29" xfId="0" applyNumberFormat="1" applyBorder="1" applyAlignment="1" applyProtection="1">
      <alignment/>
      <protection locked="0"/>
    </xf>
    <xf numFmtId="0" fontId="0" fillId="35" borderId="19" xfId="0" applyNumberFormat="1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/>
    </xf>
    <xf numFmtId="0" fontId="7" fillId="0" borderId="3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/>
      <protection locked="0"/>
    </xf>
    <xf numFmtId="2" fontId="0" fillId="0" borderId="18" xfId="0" applyNumberFormat="1" applyFont="1" applyBorder="1" applyAlignment="1" applyProtection="1">
      <alignment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/>
      <protection/>
    </xf>
    <xf numFmtId="180" fontId="0" fillId="0" borderId="27" xfId="0" applyNumberFormat="1" applyBorder="1" applyAlignment="1" applyProtection="1">
      <alignment horizontal="center"/>
      <protection/>
    </xf>
    <xf numFmtId="0" fontId="0" fillId="0" borderId="28" xfId="0" applyBorder="1" applyAlignment="1" applyProtection="1">
      <alignment/>
      <protection/>
    </xf>
    <xf numFmtId="0" fontId="2" fillId="0" borderId="32" xfId="0" applyFont="1" applyBorder="1" applyAlignment="1" applyProtection="1">
      <alignment wrapText="1"/>
      <protection locked="0"/>
    </xf>
    <xf numFmtId="2" fontId="0" fillId="0" borderId="28" xfId="0" applyNumberFormat="1" applyBorder="1" applyAlignment="1" applyProtection="1">
      <alignment horizontal="center"/>
      <protection/>
    </xf>
    <xf numFmtId="180" fontId="0" fillId="0" borderId="32" xfId="0" applyNumberForma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4" fontId="6" fillId="0" borderId="28" xfId="0" applyNumberFormat="1" applyFon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/>
      <protection/>
    </xf>
    <xf numFmtId="4" fontId="0" fillId="0" borderId="11" xfId="0" applyNumberForma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/>
    </xf>
    <xf numFmtId="4" fontId="0" fillId="0" borderId="32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7" xfId="0" applyNumberFormat="1" applyFill="1" applyBorder="1" applyAlignment="1" applyProtection="1">
      <alignment/>
      <protection/>
    </xf>
    <xf numFmtId="49" fontId="0" fillId="0" borderId="0" xfId="0" applyNumberFormat="1" applyAlignment="1" applyProtection="1">
      <alignment horizontal="center"/>
      <protection/>
    </xf>
    <xf numFmtId="0" fontId="0" fillId="36" borderId="11" xfId="0" applyFill="1" applyBorder="1" applyAlignment="1" applyProtection="1">
      <alignment/>
      <protection/>
    </xf>
    <xf numFmtId="49" fontId="0" fillId="0" borderId="19" xfId="0" applyNumberFormat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0" fillId="0" borderId="1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/>
    </xf>
    <xf numFmtId="180" fontId="0" fillId="0" borderId="27" xfId="0" applyNumberFormat="1" applyFill="1" applyBorder="1" applyAlignment="1" applyProtection="1">
      <alignment horizontal="center"/>
      <protection/>
    </xf>
    <xf numFmtId="4" fontId="0" fillId="0" borderId="11" xfId="0" applyNumberFormat="1" applyFill="1" applyBorder="1" applyAlignment="1" applyProtection="1">
      <alignment/>
      <protection/>
    </xf>
    <xf numFmtId="4" fontId="0" fillId="0" borderId="22" xfId="0" applyNumberFormat="1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 wrapText="1"/>
      <protection locked="0"/>
    </xf>
    <xf numFmtId="49" fontId="0" fillId="0" borderId="11" xfId="0" applyNumberForma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 wrapText="1"/>
      <protection locked="0"/>
    </xf>
    <xf numFmtId="2" fontId="0" fillId="0" borderId="24" xfId="0" applyNumberFormat="1" applyFill="1" applyBorder="1" applyAlignment="1" applyProtection="1">
      <alignment horizontal="center"/>
      <protection/>
    </xf>
    <xf numFmtId="180" fontId="0" fillId="0" borderId="35" xfId="0" applyNumberFormat="1" applyFill="1" applyBorder="1" applyAlignment="1" applyProtection="1">
      <alignment horizontal="center"/>
      <protection/>
    </xf>
    <xf numFmtId="4" fontId="0" fillId="0" borderId="26" xfId="0" applyNumberFormat="1" applyFill="1" applyBorder="1" applyAlignment="1" applyProtection="1">
      <alignment/>
      <protection/>
    </xf>
    <xf numFmtId="4" fontId="0" fillId="0" borderId="24" xfId="0" applyNumberFormat="1" applyFill="1" applyBorder="1" applyAlignment="1" applyProtection="1">
      <alignment/>
      <protection/>
    </xf>
    <xf numFmtId="4" fontId="0" fillId="0" borderId="35" xfId="0" applyNumberFormat="1" applyFill="1" applyBorder="1" applyAlignment="1" applyProtection="1">
      <alignment/>
      <protection/>
    </xf>
    <xf numFmtId="0" fontId="6" fillId="0" borderId="36" xfId="0" applyFont="1" applyFill="1" applyBorder="1" applyAlignment="1" applyProtection="1">
      <alignment wrapText="1"/>
      <protection locked="0"/>
    </xf>
    <xf numFmtId="49" fontId="0" fillId="0" borderId="24" xfId="0" applyNumberFormat="1" applyFill="1" applyBorder="1" applyAlignment="1" applyProtection="1">
      <alignment horizontal="center"/>
      <protection/>
    </xf>
    <xf numFmtId="0" fontId="0" fillId="0" borderId="26" xfId="0" applyFill="1" applyBorder="1" applyAlignment="1" applyProtection="1">
      <alignment/>
      <protection/>
    </xf>
    <xf numFmtId="4" fontId="5" fillId="0" borderId="11" xfId="0" applyNumberFormat="1" applyFont="1" applyBorder="1" applyAlignment="1" applyProtection="1">
      <alignment/>
      <protection/>
    </xf>
    <xf numFmtId="4" fontId="0" fillId="0" borderId="32" xfId="0" applyNumberFormat="1" applyFill="1" applyBorder="1" applyAlignment="1" applyProtection="1">
      <alignment/>
      <protection/>
    </xf>
    <xf numFmtId="4" fontId="0" fillId="0" borderId="37" xfId="0" applyNumberFormat="1" applyFon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2" fontId="0" fillId="0" borderId="24" xfId="0" applyNumberFormat="1" applyBorder="1" applyAlignment="1" applyProtection="1">
      <alignment horizontal="center"/>
      <protection/>
    </xf>
    <xf numFmtId="180" fontId="0" fillId="0" borderId="35" xfId="0" applyNumberFormat="1" applyBorder="1" applyAlignment="1" applyProtection="1">
      <alignment horizontal="center"/>
      <protection/>
    </xf>
    <xf numFmtId="4" fontId="0" fillId="0" borderId="24" xfId="0" applyNumberFormat="1" applyBorder="1" applyAlignment="1" applyProtection="1">
      <alignment/>
      <protection/>
    </xf>
    <xf numFmtId="4" fontId="0" fillId="0" borderId="35" xfId="0" applyNumberFormat="1" applyBorder="1" applyAlignment="1" applyProtection="1">
      <alignment/>
      <protection/>
    </xf>
    <xf numFmtId="4" fontId="0" fillId="0" borderId="25" xfId="0" applyNumberFormat="1" applyFont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0" fontId="2" fillId="0" borderId="37" xfId="0" applyFont="1" applyFill="1" applyBorder="1" applyAlignment="1" applyProtection="1">
      <alignment wrapText="1"/>
      <protection locked="0"/>
    </xf>
    <xf numFmtId="2" fontId="0" fillId="0" borderId="37" xfId="0" applyNumberFormat="1" applyFill="1" applyBorder="1" applyAlignment="1" applyProtection="1">
      <alignment horizontal="center"/>
      <protection/>
    </xf>
    <xf numFmtId="180" fontId="0" fillId="0" borderId="37" xfId="0" applyNumberFormat="1" applyFill="1" applyBorder="1" applyAlignment="1" applyProtection="1">
      <alignment horizontal="center"/>
      <protection/>
    </xf>
    <xf numFmtId="4" fontId="0" fillId="0" borderId="37" xfId="0" applyNumberFormat="1" applyFill="1" applyBorder="1" applyAlignment="1" applyProtection="1">
      <alignment/>
      <protection/>
    </xf>
    <xf numFmtId="4" fontId="0" fillId="0" borderId="37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38" xfId="0" applyNumberFormat="1" applyFill="1" applyBorder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0" fontId="2" fillId="36" borderId="27" xfId="0" applyFont="1" applyFill="1" applyBorder="1" applyAlignment="1" applyProtection="1">
      <alignment wrapText="1"/>
      <protection locked="0"/>
    </xf>
    <xf numFmtId="2" fontId="0" fillId="36" borderId="11" xfId="0" applyNumberFormat="1" applyFill="1" applyBorder="1" applyAlignment="1" applyProtection="1">
      <alignment horizontal="center"/>
      <protection/>
    </xf>
    <xf numFmtId="180" fontId="0" fillId="36" borderId="27" xfId="0" applyNumberFormat="1" applyFill="1" applyBorder="1" applyAlignment="1" applyProtection="1">
      <alignment horizontal="center"/>
      <protection/>
    </xf>
    <xf numFmtId="4" fontId="0" fillId="36" borderId="11" xfId="0" applyNumberFormat="1" applyFill="1" applyBorder="1" applyAlignment="1" applyProtection="1">
      <alignment/>
      <protection/>
    </xf>
    <xf numFmtId="4" fontId="0" fillId="36" borderId="27" xfId="0" applyNumberFormat="1" applyFill="1" applyBorder="1" applyAlignment="1" applyProtection="1">
      <alignment/>
      <protection/>
    </xf>
    <xf numFmtId="4" fontId="0" fillId="36" borderId="22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wrapText="1"/>
      <protection locked="0"/>
    </xf>
    <xf numFmtId="49" fontId="0" fillId="0" borderId="28" xfId="0" applyNumberForma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0" borderId="11" xfId="0" applyNumberFormat="1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49" fontId="0" fillId="37" borderId="11" xfId="0" applyNumberFormat="1" applyFill="1" applyBorder="1" applyAlignment="1" applyProtection="1">
      <alignment horizontal="center"/>
      <protection/>
    </xf>
    <xf numFmtId="0" fontId="0" fillId="37" borderId="23" xfId="0" applyFill="1" applyBorder="1" applyAlignment="1" applyProtection="1">
      <alignment/>
      <protection/>
    </xf>
    <xf numFmtId="0" fontId="0" fillId="37" borderId="11" xfId="0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wrapText="1"/>
      <protection locked="0"/>
    </xf>
    <xf numFmtId="0" fontId="0" fillId="0" borderId="28" xfId="0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wrapText="1"/>
      <protection locked="0"/>
    </xf>
    <xf numFmtId="2" fontId="0" fillId="0" borderId="28" xfId="0" applyNumberFormat="1" applyFill="1" applyBorder="1" applyAlignment="1" applyProtection="1">
      <alignment horizontal="center"/>
      <protection/>
    </xf>
    <xf numFmtId="180" fontId="0" fillId="0" borderId="32" xfId="0" applyNumberFormat="1" applyFill="1" applyBorder="1" applyAlignment="1" applyProtection="1">
      <alignment horizontal="center"/>
      <protection/>
    </xf>
    <xf numFmtId="4" fontId="0" fillId="0" borderId="28" xfId="0" applyNumberForma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2" fillId="0" borderId="35" xfId="0" applyFont="1" applyBorder="1" applyAlignment="1" applyProtection="1">
      <alignment wrapText="1"/>
      <protection locked="0"/>
    </xf>
    <xf numFmtId="0" fontId="0" fillId="0" borderId="26" xfId="0" applyFont="1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49" fontId="0" fillId="37" borderId="28" xfId="0" applyNumberFormat="1" applyFill="1" applyBorder="1" applyAlignment="1" applyProtection="1">
      <alignment horizontal="center"/>
      <protection/>
    </xf>
    <xf numFmtId="0" fontId="0" fillId="37" borderId="29" xfId="0" applyFill="1" applyBorder="1" applyAlignment="1" applyProtection="1">
      <alignment/>
      <protection/>
    </xf>
    <xf numFmtId="4" fontId="55" fillId="0" borderId="40" xfId="0" applyNumberFormat="1" applyFont="1" applyBorder="1" applyAlignment="1" applyProtection="1">
      <alignment/>
      <protection/>
    </xf>
    <xf numFmtId="4" fontId="55" fillId="35" borderId="21" xfId="0" applyNumberFormat="1" applyFont="1" applyFill="1" applyBorder="1" applyAlignment="1" applyProtection="1">
      <alignment/>
      <protection/>
    </xf>
    <xf numFmtId="0" fontId="6" fillId="36" borderId="21" xfId="0" applyFont="1" applyFill="1" applyBorder="1" applyAlignment="1" applyProtection="1">
      <alignment/>
      <protection/>
    </xf>
    <xf numFmtId="0" fontId="6" fillId="38" borderId="4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4" fontId="13" fillId="0" borderId="42" xfId="0" applyNumberFormat="1" applyFont="1" applyBorder="1" applyAlignment="1" applyProtection="1">
      <alignment/>
      <protection/>
    </xf>
    <xf numFmtId="4" fontId="6" fillId="0" borderId="43" xfId="0" applyNumberFormat="1" applyFont="1" applyBorder="1" applyAlignment="1" applyProtection="1">
      <alignment/>
      <protection locked="0"/>
    </xf>
    <xf numFmtId="4" fontId="6" fillId="0" borderId="18" xfId="0" applyNumberFormat="1" applyFont="1" applyBorder="1" applyAlignment="1" applyProtection="1">
      <alignment/>
      <protection locked="0"/>
    </xf>
    <xf numFmtId="4" fontId="13" fillId="0" borderId="44" xfId="0" applyNumberFormat="1" applyFont="1" applyBorder="1" applyAlignment="1" applyProtection="1">
      <alignment/>
      <protection/>
    </xf>
    <xf numFmtId="4" fontId="6" fillId="0" borderId="45" xfId="0" applyNumberFormat="1" applyFont="1" applyBorder="1" applyAlignment="1" applyProtection="1">
      <alignment/>
      <protection locked="0"/>
    </xf>
    <xf numFmtId="4" fontId="6" fillId="0" borderId="22" xfId="0" applyNumberFormat="1" applyFont="1" applyBorder="1" applyAlignment="1" applyProtection="1">
      <alignment/>
      <protection locked="0"/>
    </xf>
    <xf numFmtId="0" fontId="6" fillId="0" borderId="45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4" fontId="13" fillId="0" borderId="46" xfId="0" applyNumberFormat="1" applyFont="1" applyBorder="1" applyAlignment="1" applyProtection="1">
      <alignment/>
      <protection/>
    </xf>
    <xf numFmtId="4" fontId="6" fillId="0" borderId="47" xfId="0" applyNumberFormat="1" applyFont="1" applyBorder="1" applyAlignment="1" applyProtection="1">
      <alignment/>
      <protection locked="0"/>
    </xf>
    <xf numFmtId="4" fontId="6" fillId="0" borderId="25" xfId="0" applyNumberFormat="1" applyFont="1" applyBorder="1" applyAlignment="1" applyProtection="1">
      <alignment/>
      <protection locked="0"/>
    </xf>
    <xf numFmtId="4" fontId="13" fillId="0" borderId="0" xfId="0" applyNumberFormat="1" applyFont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23" xfId="0" applyNumberFormat="1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4" fontId="6" fillId="0" borderId="26" xfId="0" applyNumberFormat="1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4" fontId="0" fillId="0" borderId="25" xfId="0" applyNumberFormat="1" applyFont="1" applyBorder="1" applyAlignment="1" applyProtection="1">
      <alignment/>
      <protection locked="0"/>
    </xf>
    <xf numFmtId="4" fontId="6" fillId="0" borderId="48" xfId="0" applyNumberFormat="1" applyFont="1" applyBorder="1" applyAlignment="1" applyProtection="1">
      <alignment/>
      <protection locked="0"/>
    </xf>
    <xf numFmtId="4" fontId="6" fillId="0" borderId="30" xfId="0" applyNumberFormat="1" applyFont="1" applyBorder="1" applyAlignment="1" applyProtection="1">
      <alignment/>
      <protection locked="0"/>
    </xf>
    <xf numFmtId="4" fontId="0" fillId="0" borderId="30" xfId="0" applyNumberFormat="1" applyFont="1" applyBorder="1" applyAlignment="1" applyProtection="1">
      <alignment/>
      <protection locked="0"/>
    </xf>
    <xf numFmtId="4" fontId="6" fillId="0" borderId="49" xfId="0" applyNumberFormat="1" applyFon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/>
      <protection locked="0"/>
    </xf>
    <xf numFmtId="4" fontId="0" fillId="0" borderId="13" xfId="0" applyNumberFormat="1" applyFont="1" applyFill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/>
      <protection locked="0"/>
    </xf>
    <xf numFmtId="4" fontId="0" fillId="0" borderId="37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4" fontId="0" fillId="0" borderId="25" xfId="0" applyNumberFormat="1" applyBorder="1" applyAlignment="1" applyProtection="1">
      <alignment/>
      <protection/>
    </xf>
    <xf numFmtId="4" fontId="5" fillId="0" borderId="18" xfId="0" applyNumberFormat="1" applyFont="1" applyFill="1" applyBorder="1" applyAlignment="1" applyProtection="1">
      <alignment/>
      <protection/>
    </xf>
    <xf numFmtId="4" fontId="5" fillId="0" borderId="13" xfId="0" applyNumberFormat="1" applyFont="1" applyFill="1" applyBorder="1" applyAlignment="1" applyProtection="1">
      <alignment/>
      <protection/>
    </xf>
    <xf numFmtId="4" fontId="5" fillId="0" borderId="25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2" fontId="0" fillId="0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Fill="1" applyBorder="1" applyAlignment="1" applyProtection="1">
      <alignment vertical="center"/>
      <protection locked="0"/>
    </xf>
    <xf numFmtId="0" fontId="0" fillId="0" borderId="23" xfId="0" applyNumberFormat="1" applyFont="1" applyFill="1" applyBorder="1" applyAlignment="1" applyProtection="1">
      <alignment vertical="center"/>
      <protection locked="0"/>
    </xf>
    <xf numFmtId="0" fontId="56" fillId="0" borderId="0" xfId="0" applyFont="1" applyAlignment="1" applyProtection="1">
      <alignment/>
      <protection locked="0"/>
    </xf>
    <xf numFmtId="0" fontId="2" fillId="35" borderId="20" xfId="0" applyFont="1" applyFill="1" applyBorder="1" applyAlignment="1" applyProtection="1">
      <alignment horizontal="left" vertical="center" wrapText="1"/>
      <protection locked="0"/>
    </xf>
    <xf numFmtId="2" fontId="0" fillId="35" borderId="20" xfId="0" applyNumberFormat="1" applyFont="1" applyFill="1" applyBorder="1" applyAlignment="1" applyProtection="1">
      <alignment vertical="center"/>
      <protection locked="0"/>
    </xf>
    <xf numFmtId="4" fontId="0" fillId="35" borderId="20" xfId="0" applyNumberFormat="1" applyFont="1" applyFill="1" applyBorder="1" applyAlignment="1" applyProtection="1">
      <alignment vertical="center"/>
      <protection locked="0"/>
    </xf>
    <xf numFmtId="0" fontId="0" fillId="35" borderId="33" xfId="0" applyNumberFormat="1" applyFont="1" applyFill="1" applyBorder="1" applyAlignment="1" applyProtection="1">
      <alignment vertical="center"/>
      <protection locked="0"/>
    </xf>
    <xf numFmtId="4" fontId="5" fillId="39" borderId="0" xfId="0" applyNumberFormat="1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4" fontId="57" fillId="0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0" fillId="0" borderId="22" xfId="0" applyNumberFormat="1" applyBorder="1" applyAlignment="1" applyProtection="1">
      <alignment/>
      <protection/>
    </xf>
    <xf numFmtId="4" fontId="0" fillId="0" borderId="22" xfId="0" applyNumberFormat="1" applyFill="1" applyBorder="1" applyAlignment="1" applyProtection="1">
      <alignment/>
      <protection/>
    </xf>
    <xf numFmtId="4" fontId="0" fillId="0" borderId="37" xfId="0" applyNumberFormat="1" applyBorder="1" applyAlignment="1" applyProtection="1">
      <alignment/>
      <protection/>
    </xf>
    <xf numFmtId="4" fontId="0" fillId="36" borderId="22" xfId="0" applyNumberFormat="1" applyFill="1" applyBorder="1" applyAlignment="1" applyProtection="1">
      <alignment/>
      <protection/>
    </xf>
    <xf numFmtId="4" fontId="2" fillId="0" borderId="32" xfId="0" applyNumberFormat="1" applyFont="1" applyBorder="1" applyAlignment="1" applyProtection="1">
      <alignment wrapText="1"/>
      <protection locked="0"/>
    </xf>
    <xf numFmtId="4" fontId="0" fillId="0" borderId="25" xfId="0" applyNumberFormat="1" applyFill="1" applyBorder="1" applyAlignment="1" applyProtection="1">
      <alignment/>
      <protection/>
    </xf>
    <xf numFmtId="4" fontId="0" fillId="0" borderId="25" xfId="0" applyNumberFormat="1" applyFont="1" applyFill="1" applyBorder="1" applyAlignment="1" applyProtection="1">
      <alignment/>
      <protection/>
    </xf>
    <xf numFmtId="0" fontId="6" fillId="36" borderId="34" xfId="0" applyFont="1" applyFill="1" applyBorder="1" applyAlignment="1" applyProtection="1">
      <alignment wrapText="1"/>
      <protection locked="0"/>
    </xf>
    <xf numFmtId="49" fontId="0" fillId="36" borderId="11" xfId="0" applyNumberFormat="1" applyFill="1" applyBorder="1" applyAlignment="1" applyProtection="1">
      <alignment horizontal="center"/>
      <protection/>
    </xf>
    <xf numFmtId="0" fontId="0" fillId="36" borderId="23" xfId="0" applyFont="1" applyFill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2" fillId="0" borderId="37" xfId="0" applyNumberFormat="1" applyFont="1" applyBorder="1" applyAlignment="1" applyProtection="1">
      <alignment/>
      <protection locked="0"/>
    </xf>
    <xf numFmtId="2" fontId="0" fillId="0" borderId="37" xfId="0" applyNumberFormat="1" applyFont="1" applyBorder="1" applyAlignment="1" applyProtection="1">
      <alignment/>
      <protection locked="0"/>
    </xf>
    <xf numFmtId="4" fontId="0" fillId="0" borderId="37" xfId="0" applyNumberFormat="1" applyFont="1" applyBorder="1" applyAlignment="1" applyProtection="1">
      <alignment/>
      <protection locked="0"/>
    </xf>
    <xf numFmtId="0" fontId="0" fillId="0" borderId="29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52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49" fontId="2" fillId="0" borderId="51" xfId="0" applyNumberFormat="1" applyFont="1" applyBorder="1" applyAlignment="1" applyProtection="1">
      <alignment wrapText="1"/>
      <protection/>
    </xf>
    <xf numFmtId="49" fontId="2" fillId="35" borderId="51" xfId="0" applyNumberFormat="1" applyFont="1" applyFill="1" applyBorder="1" applyAlignment="1" applyProtection="1">
      <alignment wrapText="1"/>
      <protection/>
    </xf>
    <xf numFmtId="49" fontId="2" fillId="0" borderId="53" xfId="0" applyNumberFormat="1" applyFont="1" applyBorder="1" applyAlignment="1" applyProtection="1">
      <alignment wrapText="1"/>
      <protection/>
    </xf>
    <xf numFmtId="49" fontId="2" fillId="35" borderId="53" xfId="0" applyNumberFormat="1" applyFont="1" applyFill="1" applyBorder="1" applyAlignment="1" applyProtection="1">
      <alignment wrapText="1"/>
      <protection/>
    </xf>
    <xf numFmtId="49" fontId="58" fillId="0" borderId="0" xfId="0" applyNumberFormat="1" applyFont="1" applyAlignment="1" applyProtection="1">
      <alignment/>
      <protection/>
    </xf>
    <xf numFmtId="49" fontId="59" fillId="0" borderId="0" xfId="0" applyNumberFormat="1" applyFont="1" applyAlignment="1" applyProtection="1">
      <alignment/>
      <protection/>
    </xf>
    <xf numFmtId="4" fontId="0" fillId="36" borderId="29" xfId="0" applyNumberFormat="1" applyFill="1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4" fontId="0" fillId="36" borderId="27" xfId="0" applyNumberFormat="1" applyFont="1" applyFill="1" applyBorder="1" applyAlignment="1" applyProtection="1">
      <alignment/>
      <protection/>
    </xf>
    <xf numFmtId="49" fontId="58" fillId="35" borderId="19" xfId="0" applyNumberFormat="1" applyFont="1" applyFill="1" applyBorder="1" applyAlignment="1" applyProtection="1">
      <alignment horizontal="right"/>
      <protection/>
    </xf>
    <xf numFmtId="181" fontId="57" fillId="35" borderId="20" xfId="0" applyNumberFormat="1" applyFont="1" applyFill="1" applyBorder="1" applyAlignment="1" applyProtection="1">
      <alignment horizontal="center"/>
      <protection/>
    </xf>
    <xf numFmtId="1" fontId="0" fillId="0" borderId="28" xfId="0" applyNumberFormat="1" applyBorder="1" applyAlignment="1" applyProtection="1">
      <alignment/>
      <protection locked="0"/>
    </xf>
    <xf numFmtId="1" fontId="0" fillId="0" borderId="37" xfId="0" applyNumberFormat="1" applyBorder="1" applyAlignment="1" applyProtection="1">
      <alignment/>
      <protection locked="0"/>
    </xf>
    <xf numFmtId="1" fontId="0" fillId="0" borderId="32" xfId="0" applyNumberFormat="1" applyBorder="1" applyAlignment="1" applyProtection="1">
      <alignment/>
      <protection locked="0"/>
    </xf>
    <xf numFmtId="1" fontId="0" fillId="0" borderId="29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/>
      <protection locked="0"/>
    </xf>
    <xf numFmtId="1" fontId="0" fillId="0" borderId="22" xfId="0" applyNumberFormat="1" applyBorder="1" applyAlignment="1" applyProtection="1">
      <alignment/>
      <protection locked="0"/>
    </xf>
    <xf numFmtId="1" fontId="0" fillId="0" borderId="27" xfId="0" applyNumberFormat="1" applyBorder="1" applyAlignment="1" applyProtection="1">
      <alignment/>
      <protection locked="0"/>
    </xf>
    <xf numFmtId="1" fontId="0" fillId="0" borderId="23" xfId="0" applyNumberFormat="1" applyBorder="1" applyAlignment="1" applyProtection="1">
      <alignment/>
      <protection locked="0"/>
    </xf>
    <xf numFmtId="1" fontId="0" fillId="35" borderId="11" xfId="0" applyNumberFormat="1" applyFill="1" applyBorder="1" applyAlignment="1" applyProtection="1">
      <alignment/>
      <protection locked="0"/>
    </xf>
    <xf numFmtId="1" fontId="0" fillId="35" borderId="22" xfId="0" applyNumberFormat="1" applyFill="1" applyBorder="1" applyAlignment="1" applyProtection="1">
      <alignment/>
      <protection locked="0"/>
    </xf>
    <xf numFmtId="1" fontId="0" fillId="35" borderId="27" xfId="0" applyNumberFormat="1" applyFill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/>
      <protection locked="0"/>
    </xf>
    <xf numFmtId="1" fontId="0" fillId="0" borderId="25" xfId="0" applyNumberFormat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/>
      <protection locked="0"/>
    </xf>
    <xf numFmtId="1" fontId="0" fillId="0" borderId="26" xfId="0" applyNumberFormat="1" applyBorder="1" applyAlignment="1" applyProtection="1">
      <alignment/>
      <protection locked="0"/>
    </xf>
    <xf numFmtId="4" fontId="0" fillId="0" borderId="29" xfId="0" applyNumberForma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wrapText="1"/>
      <protection locked="0"/>
    </xf>
    <xf numFmtId="49" fontId="0" fillId="0" borderId="20" xfId="0" applyNumberFormat="1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182" fontId="57" fillId="35" borderId="2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37" fillId="0" borderId="27" xfId="0" applyFont="1" applyFill="1" applyBorder="1" applyAlignment="1" applyProtection="1">
      <alignment wrapText="1"/>
      <protection locked="0"/>
    </xf>
    <xf numFmtId="49" fontId="37" fillId="0" borderId="20" xfId="0" applyNumberFormat="1" applyFont="1" applyBorder="1" applyAlignment="1" applyProtection="1">
      <alignment wrapText="1"/>
      <protection/>
    </xf>
    <xf numFmtId="0" fontId="37" fillId="0" borderId="2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51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6" xfId="0" applyNumberFormat="1" applyBorder="1" applyAlignment="1">
      <alignment/>
    </xf>
    <xf numFmtId="0" fontId="0" fillId="0" borderId="46" xfId="0" applyFont="1" applyBorder="1" applyAlignment="1">
      <alignment wrapText="1"/>
    </xf>
    <xf numFmtId="0" fontId="2" fillId="0" borderId="39" xfId="0" applyFont="1" applyBorder="1" applyAlignment="1" applyProtection="1">
      <alignment/>
      <protection/>
    </xf>
    <xf numFmtId="4" fontId="6" fillId="0" borderId="38" xfId="0" applyNumberFormat="1" applyFont="1" applyBorder="1" applyAlignment="1" applyProtection="1">
      <alignment/>
      <protection locked="0"/>
    </xf>
    <xf numFmtId="4" fontId="6" fillId="0" borderId="37" xfId="0" applyNumberFormat="1" applyFont="1" applyBorder="1" applyAlignment="1" applyProtection="1">
      <alignment/>
      <protection locked="0"/>
    </xf>
    <xf numFmtId="4" fontId="6" fillId="0" borderId="29" xfId="0" applyNumberFormat="1" applyFon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5" fillId="0" borderId="0" xfId="0" applyFont="1" applyBorder="1" applyAlignment="1">
      <alignment horizontal="left" vertical="center" wrapText="1"/>
    </xf>
    <xf numFmtId="4" fontId="0" fillId="0" borderId="0" xfId="0" applyNumberFormat="1" applyBorder="1" applyAlignment="1">
      <alignment/>
    </xf>
    <xf numFmtId="4" fontId="0" fillId="0" borderId="10" xfId="0" applyNumberFormat="1" applyFon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6" fillId="36" borderId="28" xfId="0" applyNumberFormat="1" applyFont="1" applyFill="1" applyBorder="1" applyAlignment="1" applyProtection="1">
      <alignment/>
      <protection/>
    </xf>
    <xf numFmtId="4" fontId="0" fillId="36" borderId="38" xfId="0" applyNumberFormat="1" applyFill="1" applyBorder="1" applyAlignment="1" applyProtection="1">
      <alignment/>
      <protection/>
    </xf>
    <xf numFmtId="0" fontId="57" fillId="0" borderId="0" xfId="0" applyFont="1" applyAlignment="1">
      <alignment horizontal="left" vertical="center"/>
    </xf>
    <xf numFmtId="14" fontId="6" fillId="0" borderId="0" xfId="0" applyNumberFormat="1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54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33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6" fillId="0" borderId="56" xfId="0" applyFont="1" applyBorder="1" applyAlignment="1" applyProtection="1">
      <alignment horizontal="center"/>
      <protection/>
    </xf>
    <xf numFmtId="0" fontId="6" fillId="0" borderId="57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48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10" fontId="0" fillId="0" borderId="58" xfId="0" applyNumberForma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49" fontId="0" fillId="0" borderId="59" xfId="0" applyNumberFormat="1" applyBorder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24" xfId="0" applyBorder="1" applyAlignment="1" applyProtection="1">
      <alignment horizontal="center" vertical="center" textRotation="90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/>
    </xf>
    <xf numFmtId="2" fontId="0" fillId="0" borderId="18" xfId="0" applyNumberForma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 quotePrefix="1">
      <alignment horizontal="center" vertical="center" wrapText="1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textRotation="90" wrapText="1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/>
    </xf>
    <xf numFmtId="0" fontId="5" fillId="0" borderId="61" xfId="0" applyFont="1" applyBorder="1" applyAlignment="1" applyProtection="1">
      <alignment horizontal="center"/>
      <protection/>
    </xf>
    <xf numFmtId="0" fontId="5" fillId="0" borderId="62" xfId="0" applyFont="1" applyBorder="1" applyAlignment="1" applyProtection="1">
      <alignment horizontal="center"/>
      <protection/>
    </xf>
    <xf numFmtId="0" fontId="5" fillId="0" borderId="63" xfId="0" applyFont="1" applyBorder="1" applyAlignment="1" applyProtection="1">
      <alignment horizontal="center"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64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49" fontId="14" fillId="0" borderId="17" xfId="0" applyNumberFormat="1" applyFont="1" applyBorder="1" applyAlignment="1" applyProtection="1">
      <alignment horizontal="center" vertical="center"/>
      <protection/>
    </xf>
    <xf numFmtId="49" fontId="14" fillId="0" borderId="57" xfId="0" applyNumberFormat="1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/>
      <protection/>
    </xf>
    <xf numFmtId="0" fontId="0" fillId="0" borderId="66" xfId="0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textRotation="90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2" fontId="0" fillId="0" borderId="30" xfId="0" applyNumberForma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 quotePrefix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horizontal="center" vertical="center" wrapText="1"/>
      <protection/>
    </xf>
    <xf numFmtId="0" fontId="6" fillId="0" borderId="49" xfId="0" applyNumberFormat="1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9.140625" style="299" customWidth="1"/>
    <col min="2" max="2" width="26.8515625" style="298" customWidth="1"/>
    <col min="3" max="3" width="10.00390625" style="0" customWidth="1"/>
    <col min="4" max="4" width="11.8515625" style="0" customWidth="1"/>
  </cols>
  <sheetData>
    <row r="1" spans="1:2" ht="12.75">
      <c r="A1" s="330" t="s">
        <v>397</v>
      </c>
      <c r="B1" s="330"/>
    </row>
    <row r="4" spans="1:15" s="301" customFormat="1" ht="12.75">
      <c r="A4" s="302"/>
      <c r="B4" s="300"/>
      <c r="C4" s="302">
        <f>Davalianeba!E1</f>
        <v>2016</v>
      </c>
      <c r="D4" s="302">
        <v>1</v>
      </c>
      <c r="E4" s="302">
        <f>D4+1</f>
        <v>2</v>
      </c>
      <c r="F4" s="302">
        <f aca="true" t="shared" si="0" ref="F4:N4">E4+1</f>
        <v>3</v>
      </c>
      <c r="G4" s="302">
        <f t="shared" si="0"/>
        <v>4</v>
      </c>
      <c r="H4" s="302">
        <f t="shared" si="0"/>
        <v>5</v>
      </c>
      <c r="I4" s="302">
        <f t="shared" si="0"/>
        <v>6</v>
      </c>
      <c r="J4" s="302">
        <f t="shared" si="0"/>
        <v>7</v>
      </c>
      <c r="K4" s="302">
        <f t="shared" si="0"/>
        <v>8</v>
      </c>
      <c r="L4" s="302">
        <f t="shared" si="0"/>
        <v>9</v>
      </c>
      <c r="M4" s="302">
        <f t="shared" si="0"/>
        <v>10</v>
      </c>
      <c r="N4" s="302">
        <f t="shared" si="0"/>
        <v>11</v>
      </c>
      <c r="O4" s="302">
        <f>N4+1</f>
        <v>12</v>
      </c>
    </row>
    <row r="5" spans="1:15" s="301" customFormat="1" ht="13.5" thickBot="1">
      <c r="A5" s="302"/>
      <c r="B5" s="300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</row>
    <row r="6" spans="1:15" ht="26.25" thickBot="1">
      <c r="A6" s="299">
        <v>1</v>
      </c>
      <c r="B6" s="308" t="s">
        <v>393</v>
      </c>
      <c r="C6" s="305">
        <f>SUM(D6:O6)</f>
        <v>11443.279999999999</v>
      </c>
      <c r="D6" s="320">
        <v>988.76</v>
      </c>
      <c r="E6" s="321">
        <v>991.12</v>
      </c>
      <c r="F6" s="321">
        <v>947.16</v>
      </c>
      <c r="G6" s="321">
        <v>892.36</v>
      </c>
      <c r="H6" s="321">
        <v>858.88</v>
      </c>
      <c r="I6" s="321">
        <v>936.92</v>
      </c>
      <c r="J6" s="321">
        <v>939.16</v>
      </c>
      <c r="K6" s="321">
        <v>927.12</v>
      </c>
      <c r="L6" s="321">
        <v>927</v>
      </c>
      <c r="M6" s="321">
        <v>963.64</v>
      </c>
      <c r="N6" s="321">
        <v>1012.44</v>
      </c>
      <c r="O6" s="322">
        <v>1058.72</v>
      </c>
    </row>
    <row r="7" spans="2:15" ht="30.75" customHeight="1" thickBot="1">
      <c r="B7" s="308" t="s">
        <v>394</v>
      </c>
      <c r="C7" s="306">
        <f>SUM(D7:O7)</f>
        <v>8250</v>
      </c>
      <c r="D7" s="323">
        <v>750</v>
      </c>
      <c r="E7" s="324">
        <v>750</v>
      </c>
      <c r="F7" s="324">
        <v>750</v>
      </c>
      <c r="G7" s="324">
        <v>750</v>
      </c>
      <c r="H7" s="324">
        <v>750</v>
      </c>
      <c r="I7" s="324">
        <v>750</v>
      </c>
      <c r="J7" s="324">
        <v>750</v>
      </c>
      <c r="K7" s="324">
        <v>750</v>
      </c>
      <c r="L7" s="324">
        <v>750</v>
      </c>
      <c r="M7" s="324">
        <v>750</v>
      </c>
      <c r="N7" s="324">
        <v>750</v>
      </c>
      <c r="O7" s="325"/>
    </row>
    <row r="8" spans="2:15" ht="36.75" customHeight="1" thickBot="1">
      <c r="B8" s="308" t="s">
        <v>395</v>
      </c>
      <c r="C8" s="307">
        <f>SUM(D8:O8)</f>
        <v>0</v>
      </c>
      <c r="D8" s="326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327"/>
    </row>
    <row r="9" spans="1:16" ht="29.25" customHeight="1">
      <c r="A9" s="303"/>
      <c r="B9" s="318" t="s">
        <v>396</v>
      </c>
      <c r="C9" s="319">
        <f>SUM(C6:C8)</f>
        <v>19693.28</v>
      </c>
      <c r="D9" s="319">
        <f aca="true" t="shared" si="1" ref="D9:O9">SUM(D6:D8)</f>
        <v>1738.76</v>
      </c>
      <c r="E9" s="319">
        <f t="shared" si="1"/>
        <v>1741.12</v>
      </c>
      <c r="F9" s="319">
        <f t="shared" si="1"/>
        <v>1697.1599999999999</v>
      </c>
      <c r="G9" s="319">
        <f t="shared" si="1"/>
        <v>1642.3600000000001</v>
      </c>
      <c r="H9" s="319">
        <f t="shared" si="1"/>
        <v>1608.88</v>
      </c>
      <c r="I9" s="319">
        <f t="shared" si="1"/>
        <v>1686.92</v>
      </c>
      <c r="J9" s="319">
        <f t="shared" si="1"/>
        <v>1689.1599999999999</v>
      </c>
      <c r="K9" s="319">
        <f t="shared" si="1"/>
        <v>1677.12</v>
      </c>
      <c r="L9" s="319">
        <f t="shared" si="1"/>
        <v>1677</v>
      </c>
      <c r="M9" s="319">
        <f t="shared" si="1"/>
        <v>1713.6399999999999</v>
      </c>
      <c r="N9" s="319">
        <f t="shared" si="1"/>
        <v>1762.44</v>
      </c>
      <c r="O9" s="319">
        <f t="shared" si="1"/>
        <v>1058.72</v>
      </c>
      <c r="P9" s="304"/>
    </row>
  </sheetData>
  <sheetProtection sheet="1" selectLockedCells="1"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6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M47" sqref="M47"/>
    </sheetView>
  </sheetViews>
  <sheetFormatPr defaultColWidth="9.140625" defaultRowHeight="12.75"/>
  <cols>
    <col min="1" max="1" width="4.57421875" style="1" customWidth="1"/>
    <col min="2" max="2" width="26.421875" style="2" customWidth="1"/>
    <col min="3" max="3" width="8.140625" style="6" customWidth="1"/>
    <col min="4" max="4" width="10.00390625" style="7" customWidth="1"/>
    <col min="5" max="5" width="9.421875" style="20" customWidth="1"/>
    <col min="6" max="6" width="10.7109375" style="1" customWidth="1"/>
    <col min="7" max="7" width="11.421875" style="1" customWidth="1"/>
    <col min="8" max="8" width="12.140625" style="1" customWidth="1"/>
    <col min="9" max="9" width="12.00390625" style="1" customWidth="1"/>
    <col min="10" max="10" width="11.57421875" style="1" customWidth="1"/>
    <col min="11" max="11" width="10.8515625" style="1" customWidth="1"/>
    <col min="12" max="12" width="12.00390625" style="142" customWidth="1"/>
    <col min="13" max="13" width="11.8515625" style="16" customWidth="1"/>
    <col min="14" max="14" width="14.140625" style="102" customWidth="1"/>
    <col min="15" max="15" width="25.28125" style="1" customWidth="1"/>
    <col min="16" max="18" width="9.140625" style="1" customWidth="1"/>
    <col min="19" max="19" width="12.140625" style="17" customWidth="1"/>
    <col min="20" max="16384" width="9.140625" style="1" customWidth="1"/>
  </cols>
  <sheetData>
    <row r="1" spans="2:11" ht="14.25" customHeight="1" thickBot="1">
      <c r="B1" s="21" t="s">
        <v>92</v>
      </c>
      <c r="E1" s="49">
        <v>2016</v>
      </c>
      <c r="F1" s="50" t="s">
        <v>93</v>
      </c>
      <c r="G1" s="34"/>
      <c r="H1" s="175">
        <v>-201</v>
      </c>
      <c r="I1" s="332" t="s">
        <v>132</v>
      </c>
      <c r="J1" s="333"/>
      <c r="K1" s="334"/>
    </row>
    <row r="2" spans="5:11" ht="14.25" customHeight="1" thickBot="1">
      <c r="E2" s="151"/>
      <c r="F2" s="152"/>
      <c r="G2" s="34"/>
      <c r="H2" s="176">
        <v>-301</v>
      </c>
      <c r="I2" s="335" t="s">
        <v>324</v>
      </c>
      <c r="J2" s="336"/>
      <c r="K2" s="337"/>
    </row>
    <row r="3" spans="2:11" ht="13.5" customHeight="1" thickBot="1">
      <c r="B3" s="179"/>
      <c r="C3" s="331"/>
      <c r="D3" s="331"/>
      <c r="E3" s="151"/>
      <c r="F3" s="152"/>
      <c r="G3" s="34"/>
      <c r="H3" s="177"/>
      <c r="I3" s="335" t="s">
        <v>325</v>
      </c>
      <c r="J3" s="336"/>
      <c r="K3" s="337"/>
    </row>
    <row r="4" spans="8:11" ht="13.5" customHeight="1" thickBot="1">
      <c r="H4" s="178"/>
      <c r="I4" s="338" t="s">
        <v>326</v>
      </c>
      <c r="J4" s="339"/>
      <c r="K4" s="340"/>
    </row>
    <row r="5" spans="1:19" s="3" customFormat="1" ht="29.25" customHeight="1" thickBot="1">
      <c r="A5" s="355" t="s">
        <v>60</v>
      </c>
      <c r="B5" s="359" t="s">
        <v>141</v>
      </c>
      <c r="C5" s="361" t="s">
        <v>0</v>
      </c>
      <c r="D5" s="347" t="s">
        <v>1</v>
      </c>
      <c r="E5" s="363" t="str">
        <f>CONCATENATE("ხარჯი                 ",E1)</f>
        <v>ხარჯი                 2016</v>
      </c>
      <c r="F5" s="364"/>
      <c r="G5" s="365" t="s">
        <v>87</v>
      </c>
      <c r="H5" s="341" t="s">
        <v>88</v>
      </c>
      <c r="I5" s="343" t="str">
        <f>CONCATENATE(E1," წლის ბალანსი ")</f>
        <v>2016 წლის ბალანსი </v>
      </c>
      <c r="J5" s="345" t="str">
        <f>CONCATENATE("წინა წლის ბალანსი      ",E1-1)</f>
        <v>წინა წლის ბალანსი      2015</v>
      </c>
      <c r="K5" s="345" t="s">
        <v>132</v>
      </c>
      <c r="L5" s="357" t="s">
        <v>134</v>
      </c>
      <c r="M5" s="353" t="s">
        <v>57</v>
      </c>
      <c r="N5" s="349" t="s">
        <v>322</v>
      </c>
      <c r="O5" s="350"/>
      <c r="S5" s="27"/>
    </row>
    <row r="6" spans="1:19" s="3" customFormat="1" ht="42.75" customHeight="1" thickBot="1">
      <c r="A6" s="356"/>
      <c r="B6" s="360"/>
      <c r="C6" s="362"/>
      <c r="D6" s="348"/>
      <c r="E6" s="92" t="s">
        <v>85</v>
      </c>
      <c r="F6" s="93" t="s">
        <v>86</v>
      </c>
      <c r="G6" s="366"/>
      <c r="H6" s="342"/>
      <c r="I6" s="344"/>
      <c r="J6" s="346"/>
      <c r="K6" s="346"/>
      <c r="L6" s="358"/>
      <c r="M6" s="354"/>
      <c r="N6" s="104" t="s">
        <v>320</v>
      </c>
      <c r="O6" s="105" t="s">
        <v>321</v>
      </c>
      <c r="Q6" s="22"/>
      <c r="S6" s="27"/>
    </row>
    <row r="7" spans="1:18" ht="13.5">
      <c r="A7" s="88">
        <v>101</v>
      </c>
      <c r="B7" s="235" t="s">
        <v>360</v>
      </c>
      <c r="C7" s="90">
        <v>47.35</v>
      </c>
      <c r="D7" s="91">
        <f aca="true" t="shared" si="0" ref="D7:D38">C7/$C$149</f>
        <v>0.009988608556239995</v>
      </c>
      <c r="E7" s="94">
        <f>'El-xarji'!C7</f>
        <v>122.3033892</v>
      </c>
      <c r="F7" s="95">
        <f>'Ind-xarji'!C7</f>
        <v>1165.135828411106</v>
      </c>
      <c r="G7" s="96">
        <f aca="true" t="shared" si="1" ref="G7:G38">SUM(E7:F7)</f>
        <v>1287.4392176111062</v>
      </c>
      <c r="H7" s="99">
        <f>Gadaxdebi!C7</f>
        <v>1240</v>
      </c>
      <c r="I7" s="98">
        <f>H7-G7</f>
        <v>-47.43921761110619</v>
      </c>
      <c r="J7" s="233">
        <v>49.97649281191003</v>
      </c>
      <c r="K7" s="129">
        <f>-Sajarimo!C5</f>
        <v>0</v>
      </c>
      <c r="L7" s="143">
        <f aca="true" t="shared" si="2" ref="L7:L70">I7+J7+K7</f>
        <v>2.5372752008038404</v>
      </c>
      <c r="M7" s="153">
        <v>599369413</v>
      </c>
      <c r="N7" s="154">
        <v>60001012576</v>
      </c>
      <c r="O7" s="155" t="s">
        <v>135</v>
      </c>
      <c r="Q7" s="17"/>
      <c r="R7" s="33"/>
    </row>
    <row r="8" spans="1:20" ht="13.5">
      <c r="A8" s="5">
        <v>102</v>
      </c>
      <c r="B8" s="73" t="s">
        <v>4</v>
      </c>
      <c r="C8" s="55">
        <v>47.35</v>
      </c>
      <c r="D8" s="87">
        <f t="shared" si="0"/>
        <v>0.009988608556239995</v>
      </c>
      <c r="E8" s="94">
        <f>'El-xarji'!C8</f>
        <v>188.2247736</v>
      </c>
      <c r="F8" s="95">
        <f>'Ind-xarji'!C8</f>
        <v>1165.135828411106</v>
      </c>
      <c r="G8" s="97">
        <f t="shared" si="1"/>
        <v>1353.360602011106</v>
      </c>
      <c r="H8" s="100">
        <f>Gadaxdebi!C8</f>
        <v>1400</v>
      </c>
      <c r="I8" s="97">
        <f aca="true" t="shared" si="3" ref="I8:I71">H8-G8</f>
        <v>46.63939798889396</v>
      </c>
      <c r="J8" s="232">
        <v>-33.102339588089755</v>
      </c>
      <c r="K8" s="86">
        <f>-Sajarimo!C6</f>
        <v>-9.56</v>
      </c>
      <c r="L8" s="143">
        <f t="shared" si="2"/>
        <v>3.9770584008042054</v>
      </c>
      <c r="M8" s="114">
        <v>592026206</v>
      </c>
      <c r="N8" s="115">
        <v>60001008981</v>
      </c>
      <c r="O8" s="156" t="s">
        <v>136</v>
      </c>
      <c r="Q8" s="228"/>
      <c r="R8" s="33"/>
      <c r="S8" s="230"/>
      <c r="T8" s="142"/>
    </row>
    <row r="9" spans="1:20" ht="13.5">
      <c r="A9" s="5">
        <v>103</v>
      </c>
      <c r="B9" s="73" t="s">
        <v>65</v>
      </c>
      <c r="C9" s="55">
        <v>53.9</v>
      </c>
      <c r="D9" s="87">
        <f t="shared" si="0"/>
        <v>0.011370348493798008</v>
      </c>
      <c r="E9" s="94">
        <f>'El-xarji'!C9</f>
        <v>126.43237439999999</v>
      </c>
      <c r="F9" s="95">
        <f>'Ind-xarji'!C9</f>
        <v>1326.31090076787</v>
      </c>
      <c r="G9" s="97">
        <f t="shared" si="1"/>
        <v>1452.74327516787</v>
      </c>
      <c r="H9" s="100">
        <f>Gadaxdebi!C9</f>
        <v>1216</v>
      </c>
      <c r="I9" s="97">
        <f t="shared" si="3"/>
        <v>-236.74327516787002</v>
      </c>
      <c r="J9" s="232">
        <v>238.74521402707396</v>
      </c>
      <c r="K9" s="86">
        <f>-Sajarimo!C7</f>
        <v>0</v>
      </c>
      <c r="L9" s="143">
        <f t="shared" si="2"/>
        <v>2.001938859203932</v>
      </c>
      <c r="M9" s="114">
        <v>899952002</v>
      </c>
      <c r="N9" s="115" t="s">
        <v>137</v>
      </c>
      <c r="O9" s="156" t="s">
        <v>138</v>
      </c>
      <c r="Q9" s="229"/>
      <c r="R9" s="33"/>
      <c r="S9" s="230"/>
      <c r="T9" s="142"/>
    </row>
    <row r="10" spans="1:20" ht="13.5">
      <c r="A10" s="5">
        <v>104</v>
      </c>
      <c r="B10" s="74" t="s">
        <v>342</v>
      </c>
      <c r="C10" s="55">
        <v>26</v>
      </c>
      <c r="D10" s="87">
        <f t="shared" si="0"/>
        <v>0.005484769217787536</v>
      </c>
      <c r="E10" s="94">
        <f>'El-xarji'!C10</f>
        <v>95.6785536</v>
      </c>
      <c r="F10" s="95">
        <f>'Ind-xarji'!C10</f>
        <v>639.7789131718849</v>
      </c>
      <c r="G10" s="97">
        <f t="shared" si="1"/>
        <v>735.4574667718849</v>
      </c>
      <c r="H10" s="100">
        <f>Gadaxdebi!C10</f>
        <v>760</v>
      </c>
      <c r="I10" s="97">
        <f t="shared" si="3"/>
        <v>24.542533228115076</v>
      </c>
      <c r="J10" s="232">
        <v>-7.953089900112636</v>
      </c>
      <c r="K10" s="86">
        <f>-Sajarimo!C8</f>
        <v>0</v>
      </c>
      <c r="L10" s="143">
        <f t="shared" si="2"/>
        <v>16.58944332800244</v>
      </c>
      <c r="M10" s="114">
        <v>577451144</v>
      </c>
      <c r="N10" s="115" t="s">
        <v>139</v>
      </c>
      <c r="O10" s="156" t="s">
        <v>343</v>
      </c>
      <c r="Q10" s="230"/>
      <c r="R10" s="33"/>
      <c r="S10" s="230"/>
      <c r="T10" s="142"/>
    </row>
    <row r="11" spans="1:20" ht="13.5">
      <c r="A11" s="5">
        <v>105</v>
      </c>
      <c r="B11" s="74" t="s">
        <v>355</v>
      </c>
      <c r="C11" s="55">
        <v>26</v>
      </c>
      <c r="D11" s="87">
        <f t="shared" si="0"/>
        <v>0.005484769217787536</v>
      </c>
      <c r="E11" s="94">
        <f>'El-xarji'!C11</f>
        <v>107.2112364</v>
      </c>
      <c r="F11" s="95">
        <f>'Ind-xarji'!C11</f>
        <v>639.7789131718849</v>
      </c>
      <c r="G11" s="97">
        <f t="shared" si="1"/>
        <v>746.9901495718849</v>
      </c>
      <c r="H11" s="100">
        <f>Gadaxdebi!C11</f>
        <v>700</v>
      </c>
      <c r="I11" s="97">
        <f t="shared" si="3"/>
        <v>-46.9901495718849</v>
      </c>
      <c r="J11" s="232">
        <v>13.833860899887464</v>
      </c>
      <c r="K11" s="86">
        <f>-Sajarimo!C9</f>
        <v>-10.59</v>
      </c>
      <c r="L11" s="143">
        <f t="shared" si="2"/>
        <v>-43.74628867199743</v>
      </c>
      <c r="M11" s="114">
        <v>577777229</v>
      </c>
      <c r="N11" s="115" t="s">
        <v>139</v>
      </c>
      <c r="O11" s="156" t="s">
        <v>140</v>
      </c>
      <c r="Q11" s="230"/>
      <c r="R11" s="33"/>
      <c r="S11" s="230"/>
      <c r="T11" s="142"/>
    </row>
    <row r="12" spans="1:20" ht="13.5">
      <c r="A12" s="5">
        <v>106</v>
      </c>
      <c r="B12" s="73" t="s">
        <v>5</v>
      </c>
      <c r="C12" s="55">
        <v>52.25</v>
      </c>
      <c r="D12" s="87">
        <f t="shared" si="0"/>
        <v>0.011022276601130723</v>
      </c>
      <c r="E12" s="94">
        <f>'El-xarji'!C12</f>
        <v>22.495850400000002</v>
      </c>
      <c r="F12" s="95">
        <f>'Ind-xarji'!C12</f>
        <v>1285.7095466627306</v>
      </c>
      <c r="G12" s="97">
        <f t="shared" si="1"/>
        <v>1308.2053970627308</v>
      </c>
      <c r="H12" s="100">
        <f>Gadaxdebi!C12</f>
        <v>1292</v>
      </c>
      <c r="I12" s="97">
        <f t="shared" si="3"/>
        <v>-16.205397062730754</v>
      </c>
      <c r="J12" s="232">
        <v>17.10795925073543</v>
      </c>
      <c r="K12" s="86">
        <f>-Sajarimo!C10</f>
        <v>0</v>
      </c>
      <c r="L12" s="143">
        <f t="shared" si="2"/>
        <v>0.9025621880046764</v>
      </c>
      <c r="M12" s="114">
        <v>899584586</v>
      </c>
      <c r="N12" s="115" t="s">
        <v>142</v>
      </c>
      <c r="O12" s="156" t="s">
        <v>143</v>
      </c>
      <c r="Q12" s="230"/>
      <c r="R12" s="33"/>
      <c r="S12" s="230"/>
      <c r="T12" s="142"/>
    </row>
    <row r="13" spans="1:18" ht="13.5">
      <c r="A13" s="5">
        <v>107</v>
      </c>
      <c r="B13" s="73" t="s">
        <v>66</v>
      </c>
      <c r="C13" s="55">
        <v>52.25</v>
      </c>
      <c r="D13" s="87">
        <f t="shared" si="0"/>
        <v>0.011022276601130723</v>
      </c>
      <c r="E13" s="94">
        <f>'El-xarji'!C13</f>
        <v>70.76226360000001</v>
      </c>
      <c r="F13" s="95">
        <f>'Ind-xarji'!C13</f>
        <v>1285.7095466627306</v>
      </c>
      <c r="G13" s="97">
        <f t="shared" si="1"/>
        <v>1356.4718102627307</v>
      </c>
      <c r="H13" s="100">
        <f>Gadaxdebi!C13</f>
        <v>1400</v>
      </c>
      <c r="I13" s="97">
        <f t="shared" si="3"/>
        <v>43.52818973726926</v>
      </c>
      <c r="J13" s="231">
        <v>-13.721012749264617</v>
      </c>
      <c r="K13" s="86">
        <f>-Sajarimo!C11</f>
        <v>-12.16</v>
      </c>
      <c r="L13" s="143">
        <f t="shared" si="2"/>
        <v>17.64717698800464</v>
      </c>
      <c r="M13" s="114">
        <v>599265515</v>
      </c>
      <c r="N13" s="115" t="s">
        <v>144</v>
      </c>
      <c r="O13" s="156" t="s">
        <v>145</v>
      </c>
      <c r="Q13" s="17"/>
      <c r="R13" s="33"/>
    </row>
    <row r="14" spans="1:18" ht="13.5">
      <c r="A14" s="110">
        <v>108</v>
      </c>
      <c r="B14" s="74" t="s">
        <v>6</v>
      </c>
      <c r="C14" s="56">
        <v>52.75</v>
      </c>
      <c r="D14" s="111">
        <f t="shared" si="0"/>
        <v>0.01112775293224202</v>
      </c>
      <c r="E14" s="94">
        <f>'El-xarji'!C14</f>
        <v>76.0302792</v>
      </c>
      <c r="F14" s="287">
        <f>'Ind-xarji'!C14</f>
        <v>1298.0129873006517</v>
      </c>
      <c r="G14" s="112">
        <f t="shared" si="1"/>
        <v>1374.0432665006517</v>
      </c>
      <c r="H14" s="101">
        <f>Gadaxdebi!C14</f>
        <v>1500</v>
      </c>
      <c r="I14" s="112">
        <f>H14-G14</f>
        <v>125.95673349934827</v>
      </c>
      <c r="J14" s="232">
        <v>-514.0537741861618</v>
      </c>
      <c r="K14" s="113">
        <f>-Sajarimo!C12</f>
        <v>-26.82</v>
      </c>
      <c r="L14" s="143">
        <f t="shared" si="2"/>
        <v>-414.91704068681355</v>
      </c>
      <c r="M14" s="114">
        <v>599187173</v>
      </c>
      <c r="N14" s="115" t="s">
        <v>146</v>
      </c>
      <c r="O14" s="156" t="s">
        <v>147</v>
      </c>
      <c r="Q14" s="17"/>
      <c r="R14" s="33"/>
    </row>
    <row r="15" spans="1:18" ht="13.5">
      <c r="A15" s="5">
        <v>109</v>
      </c>
      <c r="B15" s="73" t="s">
        <v>340</v>
      </c>
      <c r="C15" s="55">
        <v>47.8</v>
      </c>
      <c r="D15" s="87">
        <f t="shared" si="0"/>
        <v>0.010083537254240162</v>
      </c>
      <c r="E15" s="94">
        <f>'El-xarji'!C15</f>
        <v>269.52306839999994</v>
      </c>
      <c r="F15" s="95">
        <f>'Ind-xarji'!C15</f>
        <v>1176.208924985235</v>
      </c>
      <c r="G15" s="97">
        <f t="shared" si="1"/>
        <v>1445.731993385235</v>
      </c>
      <c r="H15" s="100">
        <f>Gadaxdebi!C15</f>
        <v>156</v>
      </c>
      <c r="I15" s="127">
        <f t="shared" si="3"/>
        <v>-1289.731993385235</v>
      </c>
      <c r="J15" s="231">
        <v>1293.4149066236394</v>
      </c>
      <c r="K15" s="86">
        <f>-Sajarimo!C13</f>
        <v>0</v>
      </c>
      <c r="L15" s="143">
        <f t="shared" si="2"/>
        <v>3.6829132384043533</v>
      </c>
      <c r="M15" s="114">
        <v>877777470</v>
      </c>
      <c r="N15" s="115" t="s">
        <v>148</v>
      </c>
      <c r="O15" s="156" t="s">
        <v>149</v>
      </c>
      <c r="Q15" s="17"/>
      <c r="R15" s="33"/>
    </row>
    <row r="16" spans="1:18" ht="13.5">
      <c r="A16" s="110">
        <v>110</v>
      </c>
      <c r="B16" s="74" t="s">
        <v>449</v>
      </c>
      <c r="C16" s="56">
        <v>46.6</v>
      </c>
      <c r="D16" s="111">
        <f t="shared" si="0"/>
        <v>0.009830394059573045</v>
      </c>
      <c r="E16" s="94">
        <f>'El-xarji'!C16</f>
        <v>76.172658</v>
      </c>
      <c r="F16" s="95">
        <f>'Ind-xarji'!C16</f>
        <v>1146.680667454225</v>
      </c>
      <c r="G16" s="112">
        <f t="shared" si="1"/>
        <v>1222.853325454225</v>
      </c>
      <c r="H16" s="101">
        <f>Gadaxdebi!C16</f>
        <v>2700</v>
      </c>
      <c r="I16" s="112">
        <f t="shared" si="3"/>
        <v>1477.146674545775</v>
      </c>
      <c r="J16" s="232">
        <v>-2963.17</v>
      </c>
      <c r="K16" s="113">
        <f>-Sajarimo!C14</f>
        <v>0</v>
      </c>
      <c r="L16" s="143">
        <f t="shared" si="2"/>
        <v>-1486.023325454225</v>
      </c>
      <c r="M16" s="114">
        <v>599503240</v>
      </c>
      <c r="N16" s="157" t="s">
        <v>451</v>
      </c>
      <c r="O16" s="156" t="s">
        <v>450</v>
      </c>
      <c r="Q16" s="17"/>
      <c r="R16" s="33"/>
    </row>
    <row r="17" spans="1:18" ht="13.5">
      <c r="A17" s="5">
        <v>111</v>
      </c>
      <c r="B17" s="74" t="s">
        <v>106</v>
      </c>
      <c r="C17" s="55">
        <v>26</v>
      </c>
      <c r="D17" s="87">
        <f t="shared" si="0"/>
        <v>0.005484769217787536</v>
      </c>
      <c r="E17" s="94">
        <f>'El-xarji'!C17</f>
        <v>219.26335200000003</v>
      </c>
      <c r="F17" s="95">
        <f>'Ind-xarji'!C17</f>
        <v>639.7789131718849</v>
      </c>
      <c r="G17" s="97">
        <f t="shared" si="1"/>
        <v>859.042265171885</v>
      </c>
      <c r="H17" s="100">
        <f>Gadaxdebi!C17</f>
        <v>810</v>
      </c>
      <c r="I17" s="97">
        <f t="shared" si="3"/>
        <v>-49.04226517188499</v>
      </c>
      <c r="J17" s="231">
        <v>18.808560899887425</v>
      </c>
      <c r="K17" s="86">
        <f>-Sajarimo!C15</f>
        <v>0</v>
      </c>
      <c r="L17" s="143">
        <f t="shared" si="2"/>
        <v>-30.233704271997567</v>
      </c>
      <c r="M17" s="114">
        <v>599532717</v>
      </c>
      <c r="N17" s="115" t="s">
        <v>152</v>
      </c>
      <c r="O17" s="156" t="s">
        <v>153</v>
      </c>
      <c r="Q17" s="17"/>
      <c r="R17" s="33"/>
    </row>
    <row r="18" spans="1:18" ht="13.5">
      <c r="A18" s="110">
        <v>112</v>
      </c>
      <c r="B18" s="74" t="s">
        <v>375</v>
      </c>
      <c r="C18" s="56">
        <v>26</v>
      </c>
      <c r="D18" s="111">
        <f t="shared" si="0"/>
        <v>0.005484769217787536</v>
      </c>
      <c r="E18" s="94">
        <f>'El-xarji'!C18</f>
        <v>40.1508216</v>
      </c>
      <c r="F18" s="95">
        <f>'Ind-xarji'!C18</f>
        <v>639.7789131718849</v>
      </c>
      <c r="G18" s="112">
        <f t="shared" si="1"/>
        <v>679.9297347718849</v>
      </c>
      <c r="H18" s="101">
        <f>Gadaxdebi!C18</f>
        <v>1000</v>
      </c>
      <c r="I18" s="112">
        <f t="shared" si="3"/>
        <v>320.0702652281151</v>
      </c>
      <c r="J18" s="231">
        <v>-175.44375870011254</v>
      </c>
      <c r="K18" s="113">
        <f>-Sajarimo!C16</f>
        <v>0</v>
      </c>
      <c r="L18" s="143">
        <f t="shared" si="2"/>
        <v>144.62650652800255</v>
      </c>
      <c r="M18" s="114">
        <v>599431162</v>
      </c>
      <c r="N18" s="115" t="s">
        <v>154</v>
      </c>
      <c r="O18" s="156" t="s">
        <v>155</v>
      </c>
      <c r="Q18" s="17"/>
      <c r="R18" s="33"/>
    </row>
    <row r="19" spans="1:18" ht="13.5">
      <c r="A19" s="5">
        <v>113</v>
      </c>
      <c r="B19" s="73" t="s">
        <v>7</v>
      </c>
      <c r="C19" s="55">
        <v>26</v>
      </c>
      <c r="D19" s="87">
        <f t="shared" si="0"/>
        <v>0.005484769217787536</v>
      </c>
      <c r="E19" s="94">
        <f>'El-xarji'!C19</f>
        <v>51.3987468</v>
      </c>
      <c r="F19" s="95">
        <f>'Ind-xarji'!C19</f>
        <v>639.7789131718849</v>
      </c>
      <c r="G19" s="97">
        <f t="shared" si="1"/>
        <v>691.177659971885</v>
      </c>
      <c r="H19" s="100">
        <f>Gadaxdebi!C19</f>
        <v>800</v>
      </c>
      <c r="I19" s="97">
        <f t="shared" si="3"/>
        <v>108.82234002811504</v>
      </c>
      <c r="J19" s="231">
        <v>-506.8893331001126</v>
      </c>
      <c r="K19" s="86">
        <f>-Sajarimo!C17</f>
        <v>-24.91</v>
      </c>
      <c r="L19" s="143">
        <f t="shared" si="2"/>
        <v>-422.9769930719976</v>
      </c>
      <c r="M19" s="114">
        <v>577446019</v>
      </c>
      <c r="N19" s="115" t="s">
        <v>156</v>
      </c>
      <c r="O19" s="156" t="s">
        <v>157</v>
      </c>
      <c r="Q19" s="17"/>
      <c r="R19" s="33"/>
    </row>
    <row r="20" spans="1:18" ht="13.5">
      <c r="A20" s="5">
        <v>114</v>
      </c>
      <c r="B20" s="73" t="s">
        <v>101</v>
      </c>
      <c r="C20" s="55">
        <v>26</v>
      </c>
      <c r="D20" s="87">
        <f t="shared" si="0"/>
        <v>0.005484769217787536</v>
      </c>
      <c r="E20" s="94">
        <f>'El-xarji'!C20</f>
        <v>80.3016432</v>
      </c>
      <c r="F20" s="95">
        <f>'Ind-xarji'!C20</f>
        <v>639.7789131718849</v>
      </c>
      <c r="G20" s="97">
        <f t="shared" si="1"/>
        <v>720.080556371885</v>
      </c>
      <c r="H20" s="100">
        <f>Gadaxdebi!C20</f>
        <v>820</v>
      </c>
      <c r="I20" s="97">
        <f t="shared" si="3"/>
        <v>99.919443628115</v>
      </c>
      <c r="J20" s="231">
        <v>-230.20802910011253</v>
      </c>
      <c r="K20" s="86">
        <f>-Sajarimo!C18</f>
        <v>-12.36</v>
      </c>
      <c r="L20" s="143">
        <f t="shared" si="2"/>
        <v>-142.64858547199754</v>
      </c>
      <c r="M20" s="114">
        <v>577421996</v>
      </c>
      <c r="N20" s="115" t="s">
        <v>158</v>
      </c>
      <c r="O20" s="156" t="s">
        <v>159</v>
      </c>
      <c r="Q20" s="17"/>
      <c r="R20" s="33"/>
    </row>
    <row r="21" spans="1:18" ht="13.5">
      <c r="A21" s="5">
        <v>115</v>
      </c>
      <c r="B21" s="73" t="s">
        <v>53</v>
      </c>
      <c r="C21" s="55">
        <v>46.6</v>
      </c>
      <c r="D21" s="87">
        <f t="shared" si="0"/>
        <v>0.009830394059573045</v>
      </c>
      <c r="E21" s="94">
        <f>'El-xarji'!C21</f>
        <v>11.390304</v>
      </c>
      <c r="F21" s="95">
        <f>'Ind-xarji'!C21</f>
        <v>1146.680667454225</v>
      </c>
      <c r="G21" s="97">
        <f t="shared" si="1"/>
        <v>1158.070971454225</v>
      </c>
      <c r="H21" s="100">
        <f>Gadaxdebi!C21</f>
        <v>1179</v>
      </c>
      <c r="I21" s="97">
        <f t="shared" si="3"/>
        <v>20.929028545775054</v>
      </c>
      <c r="J21" s="231">
        <v>-18.791657540971435</v>
      </c>
      <c r="K21" s="86">
        <f>-Sajarimo!C19</f>
        <v>0</v>
      </c>
      <c r="L21" s="143">
        <f t="shared" si="2"/>
        <v>2.1373710048036187</v>
      </c>
      <c r="M21" s="114">
        <v>599500601</v>
      </c>
      <c r="N21" s="115" t="s">
        <v>160</v>
      </c>
      <c r="O21" s="156" t="s">
        <v>161</v>
      </c>
      <c r="Q21" s="17"/>
      <c r="R21" s="33"/>
    </row>
    <row r="22" spans="1:18" ht="13.5">
      <c r="A22" s="5">
        <v>116</v>
      </c>
      <c r="B22" s="73" t="s">
        <v>94</v>
      </c>
      <c r="C22" s="55">
        <v>47.35</v>
      </c>
      <c r="D22" s="87">
        <f t="shared" si="0"/>
        <v>0.009988608556239995</v>
      </c>
      <c r="E22" s="94">
        <f>'El-xarji'!C22</f>
        <v>12.9564708</v>
      </c>
      <c r="F22" s="95">
        <f>'Ind-xarji'!C22</f>
        <v>1165.135828411106</v>
      </c>
      <c r="G22" s="97">
        <f t="shared" si="1"/>
        <v>1178.0922992111061</v>
      </c>
      <c r="H22" s="100">
        <f>Gadaxdebi!C22</f>
        <v>1040</v>
      </c>
      <c r="I22" s="97">
        <f t="shared" si="3"/>
        <v>-138.09229921110614</v>
      </c>
      <c r="J22" s="231">
        <v>65.36384441191021</v>
      </c>
      <c r="K22" s="86">
        <f>-Sajarimo!C20</f>
        <v>0</v>
      </c>
      <c r="L22" s="143">
        <f t="shared" si="2"/>
        <v>-72.72845479919593</v>
      </c>
      <c r="M22" s="114">
        <v>577528759</v>
      </c>
      <c r="N22" s="115" t="s">
        <v>162</v>
      </c>
      <c r="O22" s="156" t="s">
        <v>163</v>
      </c>
      <c r="Q22" s="17"/>
      <c r="R22" s="33"/>
    </row>
    <row r="23" spans="1:18" ht="13.5">
      <c r="A23" s="5">
        <v>117</v>
      </c>
      <c r="B23" s="73" t="s">
        <v>8</v>
      </c>
      <c r="C23" s="55">
        <v>27</v>
      </c>
      <c r="D23" s="87">
        <f t="shared" si="0"/>
        <v>0.005695721880010134</v>
      </c>
      <c r="E23" s="94">
        <f>'El-xarji'!C23</f>
        <v>60.0838536</v>
      </c>
      <c r="F23" s="95">
        <f>'Ind-xarji'!C23</f>
        <v>664.3857944477268</v>
      </c>
      <c r="G23" s="97">
        <f t="shared" si="1"/>
        <v>724.4696480477268</v>
      </c>
      <c r="H23" s="100">
        <f>Gadaxdebi!C23</f>
        <v>735.61</v>
      </c>
      <c r="I23" s="97">
        <f t="shared" si="3"/>
        <v>11.14035195227325</v>
      </c>
      <c r="J23" s="231">
        <v>-11.04757129627086</v>
      </c>
      <c r="K23" s="86">
        <f>-Sajarimo!C21</f>
        <v>0</v>
      </c>
      <c r="L23" s="143">
        <f t="shared" si="2"/>
        <v>0.0927806560023896</v>
      </c>
      <c r="M23" s="114">
        <v>899111700</v>
      </c>
      <c r="N23" s="115" t="s">
        <v>164</v>
      </c>
      <c r="O23" s="156" t="s">
        <v>165</v>
      </c>
      <c r="Q23" s="17"/>
      <c r="R23" s="33"/>
    </row>
    <row r="24" spans="1:18" ht="13.5">
      <c r="A24" s="5">
        <v>118</v>
      </c>
      <c r="B24" s="73" t="s">
        <v>8</v>
      </c>
      <c r="C24" s="55">
        <v>26</v>
      </c>
      <c r="D24" s="87">
        <f t="shared" si="0"/>
        <v>0.005484769217787536</v>
      </c>
      <c r="E24" s="94">
        <f>'El-xarji'!C24</f>
        <v>3.7018488</v>
      </c>
      <c r="F24" s="95">
        <f>'Ind-xarji'!C24</f>
        <v>639.7789131718849</v>
      </c>
      <c r="G24" s="97">
        <f t="shared" si="1"/>
        <v>643.4807619718849</v>
      </c>
      <c r="H24" s="100">
        <f>Gadaxdebi!C24</f>
        <v>654.39</v>
      </c>
      <c r="I24" s="97">
        <f t="shared" si="3"/>
        <v>10.909238028115055</v>
      </c>
      <c r="J24" s="231">
        <v>-10.822513100112587</v>
      </c>
      <c r="K24" s="86">
        <f>-Sajarimo!C22</f>
        <v>0</v>
      </c>
      <c r="L24" s="143">
        <f t="shared" si="2"/>
        <v>0.086724928002468</v>
      </c>
      <c r="M24" s="114"/>
      <c r="N24" s="115" t="s">
        <v>166</v>
      </c>
      <c r="O24" s="156" t="s">
        <v>167</v>
      </c>
      <c r="Q24" s="17"/>
      <c r="R24" s="33"/>
    </row>
    <row r="25" spans="1:18" ht="13.5">
      <c r="A25" s="5">
        <v>119</v>
      </c>
      <c r="B25" s="73" t="s">
        <v>108</v>
      </c>
      <c r="C25" s="55">
        <v>26</v>
      </c>
      <c r="D25" s="87">
        <f t="shared" si="0"/>
        <v>0.005484769217787536</v>
      </c>
      <c r="E25" s="94">
        <f>'El-xarji'!C25</f>
        <v>35.879457599999995</v>
      </c>
      <c r="F25" s="95">
        <f>'Ind-xarji'!C25</f>
        <v>639.7789131718849</v>
      </c>
      <c r="G25" s="97">
        <f t="shared" si="1"/>
        <v>675.658370771885</v>
      </c>
      <c r="H25" s="100">
        <f>Gadaxdebi!C25</f>
        <v>590</v>
      </c>
      <c r="I25" s="97">
        <f t="shared" si="3"/>
        <v>-85.65837077188496</v>
      </c>
      <c r="J25" s="231">
        <v>88.54936449988753</v>
      </c>
      <c r="K25" s="86">
        <f>-Sajarimo!C23</f>
        <v>0</v>
      </c>
      <c r="L25" s="143">
        <f t="shared" si="2"/>
        <v>2.89099372800257</v>
      </c>
      <c r="M25" s="114">
        <v>577456010</v>
      </c>
      <c r="N25" s="115" t="s">
        <v>168</v>
      </c>
      <c r="O25" s="156" t="s">
        <v>169</v>
      </c>
      <c r="Q25" s="17"/>
      <c r="R25" s="33"/>
    </row>
    <row r="26" spans="1:19" s="142" customFormat="1" ht="13.5">
      <c r="A26" s="103">
        <v>120</v>
      </c>
      <c r="B26" s="145" t="s">
        <v>102</v>
      </c>
      <c r="C26" s="146">
        <v>0</v>
      </c>
      <c r="D26" s="147">
        <f t="shared" si="0"/>
        <v>0</v>
      </c>
      <c r="E26" s="328">
        <v>0</v>
      </c>
      <c r="F26" s="328">
        <v>0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28">
        <v>0</v>
      </c>
      <c r="M26" s="238">
        <v>895570808</v>
      </c>
      <c r="N26" s="115" t="s">
        <v>170</v>
      </c>
      <c r="O26" s="156" t="s">
        <v>171</v>
      </c>
      <c r="Q26" s="230"/>
      <c r="R26" s="292"/>
      <c r="S26" s="230"/>
    </row>
    <row r="27" spans="1:19" s="142" customFormat="1" ht="13.5">
      <c r="A27" s="103">
        <v>121</v>
      </c>
      <c r="B27" s="145" t="s">
        <v>102</v>
      </c>
      <c r="C27" s="146">
        <v>0</v>
      </c>
      <c r="D27" s="147">
        <f t="shared" si="0"/>
        <v>0</v>
      </c>
      <c r="E27" s="328">
        <v>0</v>
      </c>
      <c r="F27" s="328">
        <v>0</v>
      </c>
      <c r="G27" s="328">
        <v>0</v>
      </c>
      <c r="H27" s="328">
        <v>0</v>
      </c>
      <c r="I27" s="328">
        <v>0</v>
      </c>
      <c r="J27" s="328">
        <v>0</v>
      </c>
      <c r="K27" s="328">
        <v>0</v>
      </c>
      <c r="L27" s="328">
        <v>0</v>
      </c>
      <c r="M27" s="238"/>
      <c r="N27" s="115" t="s">
        <v>170</v>
      </c>
      <c r="O27" s="156" t="s">
        <v>171</v>
      </c>
      <c r="Q27" s="230"/>
      <c r="R27" s="292"/>
      <c r="S27" s="230"/>
    </row>
    <row r="28" spans="1:18" ht="13.5">
      <c r="A28" s="5">
        <v>122</v>
      </c>
      <c r="B28" s="74" t="s">
        <v>107</v>
      </c>
      <c r="C28" s="55">
        <v>52.25</v>
      </c>
      <c r="D28" s="87">
        <f t="shared" si="0"/>
        <v>0.011022276601130723</v>
      </c>
      <c r="E28" s="94">
        <f>'El-xarji'!C28</f>
        <v>141.0973908</v>
      </c>
      <c r="F28" s="95">
        <f>'Ind-xarji'!C28</f>
        <v>1285.7095466627306</v>
      </c>
      <c r="G28" s="97">
        <f t="shared" si="1"/>
        <v>1426.8069374627307</v>
      </c>
      <c r="H28" s="100">
        <f>Gadaxdebi!C28</f>
        <v>1250</v>
      </c>
      <c r="I28" s="97">
        <f t="shared" si="3"/>
        <v>-176.80693746273073</v>
      </c>
      <c r="J28" s="231">
        <v>178.82995925073521</v>
      </c>
      <c r="K28" s="86">
        <f>-Sajarimo!C26</f>
        <v>0</v>
      </c>
      <c r="L28" s="143">
        <f t="shared" si="2"/>
        <v>2.0230217880044847</v>
      </c>
      <c r="M28" s="114">
        <v>599511150</v>
      </c>
      <c r="N28" s="115" t="s">
        <v>172</v>
      </c>
      <c r="O28" s="156" t="s">
        <v>173</v>
      </c>
      <c r="Q28" s="17"/>
      <c r="R28" s="33"/>
    </row>
    <row r="29" spans="1:18" ht="13.5">
      <c r="A29" s="5">
        <v>123</v>
      </c>
      <c r="B29" s="74" t="s">
        <v>103</v>
      </c>
      <c r="C29" s="55">
        <v>26</v>
      </c>
      <c r="D29" s="87">
        <f t="shared" si="0"/>
        <v>0.005484769217787536</v>
      </c>
      <c r="E29" s="94">
        <f>'El-xarji'!C29</f>
        <v>44.9917008</v>
      </c>
      <c r="F29" s="95">
        <f>'Ind-xarji'!C29</f>
        <v>639.7789131718849</v>
      </c>
      <c r="G29" s="97">
        <f t="shared" si="1"/>
        <v>684.7706139718849</v>
      </c>
      <c r="H29" s="100">
        <f>Gadaxdebi!C29</f>
        <v>670</v>
      </c>
      <c r="I29" s="97">
        <f t="shared" si="3"/>
        <v>-14.770613971884927</v>
      </c>
      <c r="J29" s="231">
        <v>50.403758899887464</v>
      </c>
      <c r="K29" s="86">
        <f>-Sajarimo!C27</f>
        <v>0</v>
      </c>
      <c r="L29" s="143">
        <f t="shared" si="2"/>
        <v>35.63314492800254</v>
      </c>
      <c r="M29" s="114">
        <v>551767720</v>
      </c>
      <c r="N29" s="115" t="s">
        <v>174</v>
      </c>
      <c r="O29" s="156" t="s">
        <v>175</v>
      </c>
      <c r="Q29" s="17"/>
      <c r="R29" s="33"/>
    </row>
    <row r="30" spans="1:18" ht="14.25" thickBot="1">
      <c r="A30" s="130">
        <v>124</v>
      </c>
      <c r="B30" s="118" t="s">
        <v>103</v>
      </c>
      <c r="C30" s="131">
        <v>26.5</v>
      </c>
      <c r="D30" s="132">
        <f t="shared" si="0"/>
        <v>0.005590245548898835</v>
      </c>
      <c r="E30" s="94">
        <f>'El-xarji'!C30</f>
        <v>0</v>
      </c>
      <c r="F30" s="95">
        <f>'Ind-xarji'!C30</f>
        <v>652.0823538098061</v>
      </c>
      <c r="G30" s="133">
        <f t="shared" si="1"/>
        <v>652.0823538098061</v>
      </c>
      <c r="H30" s="134">
        <f>Gadaxdebi!C30</f>
        <v>630</v>
      </c>
      <c r="I30" s="133">
        <f t="shared" si="3"/>
        <v>-22.082353809806136</v>
      </c>
      <c r="J30" s="209">
        <v>55.372457801808196</v>
      </c>
      <c r="K30" s="135">
        <f>-Sajarimo!C28</f>
        <v>0</v>
      </c>
      <c r="L30" s="143">
        <f t="shared" si="2"/>
        <v>33.29010399200206</v>
      </c>
      <c r="M30" s="124"/>
      <c r="N30" s="125" t="s">
        <v>174</v>
      </c>
      <c r="O30" s="158" t="s">
        <v>175</v>
      </c>
      <c r="Q30" s="17"/>
      <c r="R30" s="33"/>
    </row>
    <row r="31" spans="1:18" ht="13.5">
      <c r="A31" s="136">
        <v>201</v>
      </c>
      <c r="B31" s="137" t="s">
        <v>9</v>
      </c>
      <c r="C31" s="138">
        <v>96</v>
      </c>
      <c r="D31" s="139">
        <f t="shared" si="0"/>
        <v>0.020251455573369364</v>
      </c>
      <c r="E31" s="94">
        <f>'El-xarji'!C31</f>
        <v>40.1508216</v>
      </c>
      <c r="F31" s="95">
        <f>'Ind-xarji'!C31</f>
        <v>2362.2606024808065</v>
      </c>
      <c r="G31" s="140">
        <f t="shared" si="1"/>
        <v>2402.4114240808067</v>
      </c>
      <c r="H31" s="140">
        <f>Gadaxdebi!C31</f>
        <v>2371</v>
      </c>
      <c r="I31" s="140">
        <f t="shared" si="3"/>
        <v>-31.411424080806682</v>
      </c>
      <c r="J31" s="233">
        <v>31.44245516881472</v>
      </c>
      <c r="K31" s="141">
        <f>-Sajarimo!C29</f>
        <v>0</v>
      </c>
      <c r="L31" s="143">
        <f t="shared" si="2"/>
        <v>0.031031088008038665</v>
      </c>
      <c r="M31" s="163">
        <v>877400813</v>
      </c>
      <c r="N31" s="154" t="s">
        <v>176</v>
      </c>
      <c r="O31" s="155" t="s">
        <v>177</v>
      </c>
      <c r="Q31" s="17"/>
      <c r="R31" s="33"/>
    </row>
    <row r="32" spans="1:18" ht="13.5">
      <c r="A32" s="88">
        <v>202</v>
      </c>
      <c r="B32" s="89" t="s">
        <v>10</v>
      </c>
      <c r="C32" s="90">
        <v>27</v>
      </c>
      <c r="D32" s="91">
        <f t="shared" si="0"/>
        <v>0.005695721880010134</v>
      </c>
      <c r="E32" s="94">
        <f>'El-xarji'!C32</f>
        <v>0</v>
      </c>
      <c r="F32" s="95">
        <f>'Ind-xarji'!C32</f>
        <v>664.3857944477268</v>
      </c>
      <c r="G32" s="96">
        <f t="shared" si="1"/>
        <v>664.3857944477268</v>
      </c>
      <c r="H32" s="128">
        <f>Gadaxdebi!C32</f>
        <v>600</v>
      </c>
      <c r="I32" s="96">
        <f t="shared" si="3"/>
        <v>-64.38579444772677</v>
      </c>
      <c r="J32" s="231">
        <v>-201.35957129627084</v>
      </c>
      <c r="K32" s="86">
        <f>-Sajarimo!C30</f>
        <v>-15.78</v>
      </c>
      <c r="L32" s="143">
        <f t="shared" si="2"/>
        <v>-281.52536574399755</v>
      </c>
      <c r="M32" s="153"/>
      <c r="N32" s="154" t="s">
        <v>178</v>
      </c>
      <c r="O32" s="155" t="s">
        <v>179</v>
      </c>
      <c r="Q32" s="17"/>
      <c r="R32" s="33"/>
    </row>
    <row r="33" spans="1:18" ht="13.5">
      <c r="A33" s="5">
        <v>203</v>
      </c>
      <c r="B33" s="73" t="s">
        <v>10</v>
      </c>
      <c r="C33" s="55">
        <v>26</v>
      </c>
      <c r="D33" s="87">
        <f t="shared" si="0"/>
        <v>0.005484769217787536</v>
      </c>
      <c r="E33" s="94">
        <f>'El-xarji'!C33</f>
        <v>170.7121812</v>
      </c>
      <c r="F33" s="95">
        <f>'Ind-xarji'!C33</f>
        <v>639.7789131718849</v>
      </c>
      <c r="G33" s="97">
        <f t="shared" si="1"/>
        <v>810.491094371885</v>
      </c>
      <c r="H33" s="100">
        <f>Gadaxdebi!C33</f>
        <v>600</v>
      </c>
      <c r="I33" s="97">
        <f t="shared" si="3"/>
        <v>-210.49109437188497</v>
      </c>
      <c r="J33" s="231">
        <v>-187.8786715001125</v>
      </c>
      <c r="K33" s="86">
        <f>-Sajarimo!C31</f>
        <v>-16.22</v>
      </c>
      <c r="L33" s="143">
        <f t="shared" si="2"/>
        <v>-414.58976587199743</v>
      </c>
      <c r="M33" s="114">
        <v>899565701</v>
      </c>
      <c r="N33" s="115" t="s">
        <v>178</v>
      </c>
      <c r="O33" s="156" t="s">
        <v>179</v>
      </c>
      <c r="Q33" s="17"/>
      <c r="R33" s="33"/>
    </row>
    <row r="34" spans="1:18" ht="13.5">
      <c r="A34" s="162">
        <v>204</v>
      </c>
      <c r="B34" s="73" t="s">
        <v>67</v>
      </c>
      <c r="C34" s="55">
        <v>26</v>
      </c>
      <c r="D34" s="87">
        <f t="shared" si="0"/>
        <v>0.005484769217787536</v>
      </c>
      <c r="E34" s="94">
        <f>'El-xarji'!C34</f>
        <v>60.3686112</v>
      </c>
      <c r="F34" s="95">
        <f>'Ind-xarji'!C34</f>
        <v>639.7789131718849</v>
      </c>
      <c r="G34" s="97">
        <f t="shared" si="1"/>
        <v>700.147524371885</v>
      </c>
      <c r="H34" s="100">
        <f>Gadaxdebi!C34</f>
        <v>1510</v>
      </c>
      <c r="I34" s="97">
        <f t="shared" si="3"/>
        <v>809.852475628115</v>
      </c>
      <c r="J34" s="231">
        <v>-385.9088919001125</v>
      </c>
      <c r="K34" s="86">
        <f>-Sajarimo!C32</f>
        <v>-11.06</v>
      </c>
      <c r="L34" s="143">
        <f t="shared" si="2"/>
        <v>412.8835837280025</v>
      </c>
      <c r="M34" s="114">
        <v>899553828</v>
      </c>
      <c r="N34" s="160"/>
      <c r="O34" s="161"/>
      <c r="Q34" s="17"/>
      <c r="R34" s="33"/>
    </row>
    <row r="35" spans="1:18" ht="13.5">
      <c r="A35" s="162">
        <v>205</v>
      </c>
      <c r="B35" s="73" t="s">
        <v>11</v>
      </c>
      <c r="C35" s="55">
        <v>27.55</v>
      </c>
      <c r="D35" s="87">
        <f t="shared" si="0"/>
        <v>0.0058117458442325624</v>
      </c>
      <c r="E35" s="94">
        <f>'El-xarji'!C35</f>
        <v>0</v>
      </c>
      <c r="F35" s="95">
        <f>'Ind-xarji'!C35</f>
        <v>677.91957914944</v>
      </c>
      <c r="G35" s="97">
        <f t="shared" si="1"/>
        <v>677.91957914944</v>
      </c>
      <c r="H35" s="100">
        <f>Gadaxdebi!C35</f>
        <v>1470</v>
      </c>
      <c r="I35" s="97">
        <f t="shared" si="3"/>
        <v>792.08042085056</v>
      </c>
      <c r="J35" s="231">
        <v>-374.10780330415787</v>
      </c>
      <c r="K35" s="86">
        <f>-Sajarimo!C33</f>
        <v>-10.96</v>
      </c>
      <c r="L35" s="143">
        <f t="shared" si="2"/>
        <v>407.01261754640217</v>
      </c>
      <c r="M35" s="114"/>
      <c r="N35" s="160"/>
      <c r="O35" s="161"/>
      <c r="Q35" s="17"/>
      <c r="R35" s="33"/>
    </row>
    <row r="36" spans="1:18" ht="13.5">
      <c r="A36" s="5">
        <v>206</v>
      </c>
      <c r="B36" s="73" t="s">
        <v>68</v>
      </c>
      <c r="C36" s="55">
        <v>58</v>
      </c>
      <c r="D36" s="87">
        <f t="shared" si="0"/>
        <v>0.012235254408910658</v>
      </c>
      <c r="E36" s="94">
        <f>'El-xarji'!C36</f>
        <v>125.29334399999999</v>
      </c>
      <c r="F36" s="95">
        <f>'Ind-xarji'!C36</f>
        <v>1427.199113998821</v>
      </c>
      <c r="G36" s="97">
        <f t="shared" si="1"/>
        <v>1552.492457998821</v>
      </c>
      <c r="H36" s="100">
        <f>Gadaxdebi!C36</f>
        <v>1350</v>
      </c>
      <c r="I36" s="97">
        <f t="shared" si="3"/>
        <v>-202.492457998821</v>
      </c>
      <c r="J36" s="231">
        <v>147.87765102282563</v>
      </c>
      <c r="K36" s="86">
        <f>-Sajarimo!C34</f>
        <v>0</v>
      </c>
      <c r="L36" s="143">
        <f t="shared" si="2"/>
        <v>-54.61480697599538</v>
      </c>
      <c r="M36" s="114"/>
      <c r="N36" s="115" t="s">
        <v>180</v>
      </c>
      <c r="O36" s="159" t="s">
        <v>181</v>
      </c>
      <c r="Q36" s="17"/>
      <c r="R36" s="33"/>
    </row>
    <row r="37" spans="1:18" ht="13.5">
      <c r="A37" s="5">
        <v>207</v>
      </c>
      <c r="B37" s="73" t="s">
        <v>68</v>
      </c>
      <c r="C37" s="55">
        <v>58</v>
      </c>
      <c r="D37" s="87">
        <f t="shared" si="0"/>
        <v>0.012235254408910658</v>
      </c>
      <c r="E37" s="94">
        <f>'El-xarji'!C37</f>
        <v>102.512736</v>
      </c>
      <c r="F37" s="95">
        <f>'Ind-xarji'!C37</f>
        <v>1427.199113998821</v>
      </c>
      <c r="G37" s="97">
        <f t="shared" si="1"/>
        <v>1529.711849998821</v>
      </c>
      <c r="H37" s="100">
        <f>Gadaxdebi!C37</f>
        <v>1010</v>
      </c>
      <c r="I37" s="97">
        <f t="shared" si="3"/>
        <v>-519.711849998821</v>
      </c>
      <c r="J37" s="231">
        <v>439.2892870228257</v>
      </c>
      <c r="K37" s="86">
        <f>-Sajarimo!C35</f>
        <v>0</v>
      </c>
      <c r="L37" s="143">
        <f t="shared" si="2"/>
        <v>-80.42256297599528</v>
      </c>
      <c r="M37" s="114">
        <v>899551253</v>
      </c>
      <c r="N37" s="115" t="s">
        <v>180</v>
      </c>
      <c r="O37" s="159" t="s">
        <v>181</v>
      </c>
      <c r="Q37" s="17"/>
      <c r="R37" s="33"/>
    </row>
    <row r="38" spans="1:18" ht="13.5">
      <c r="A38" s="5">
        <v>208</v>
      </c>
      <c r="B38" s="73" t="s">
        <v>54</v>
      </c>
      <c r="C38" s="55">
        <v>27.55</v>
      </c>
      <c r="D38" s="87">
        <f t="shared" si="0"/>
        <v>0.0058117458442325624</v>
      </c>
      <c r="E38" s="94">
        <f>'El-xarji'!C38</f>
        <v>141.3821484</v>
      </c>
      <c r="F38" s="95">
        <f>'Ind-xarji'!C38</f>
        <v>677.91957914944</v>
      </c>
      <c r="G38" s="97">
        <f t="shared" si="1"/>
        <v>819.30172754944</v>
      </c>
      <c r="H38" s="100">
        <f>Gadaxdebi!C38</f>
        <v>550</v>
      </c>
      <c r="I38" s="97">
        <f t="shared" si="3"/>
        <v>-269.30172754944</v>
      </c>
      <c r="J38" s="231">
        <v>84.59351469584232</v>
      </c>
      <c r="K38" s="86">
        <f>-Sajarimo!C36</f>
        <v>0</v>
      </c>
      <c r="L38" s="143">
        <f t="shared" si="2"/>
        <v>-184.70821285359767</v>
      </c>
      <c r="M38" s="114">
        <v>597421224</v>
      </c>
      <c r="N38" s="115" t="s">
        <v>182</v>
      </c>
      <c r="O38" s="159" t="s">
        <v>183</v>
      </c>
      <c r="Q38" s="17"/>
      <c r="R38" s="33"/>
    </row>
    <row r="39" spans="1:18" ht="13.5">
      <c r="A39" s="5">
        <v>209</v>
      </c>
      <c r="B39" s="73" t="s">
        <v>54</v>
      </c>
      <c r="C39" s="55">
        <v>26.75</v>
      </c>
      <c r="D39" s="87">
        <f aca="true" t="shared" si="4" ref="D39:D70">C39/$C$149</f>
        <v>0.005642983714454484</v>
      </c>
      <c r="E39" s="94">
        <f>'El-xarji'!C39</f>
        <v>0</v>
      </c>
      <c r="F39" s="95">
        <f>'Ind-xarji'!C39</f>
        <v>658.2340741287663</v>
      </c>
      <c r="G39" s="97">
        <f aca="true" t="shared" si="5" ref="G39:G70">SUM(E39:F39)</f>
        <v>658.2340741287663</v>
      </c>
      <c r="H39" s="100">
        <f>Gadaxdebi!C39</f>
        <v>450</v>
      </c>
      <c r="I39" s="97">
        <f t="shared" si="3"/>
        <v>-208.23407412876634</v>
      </c>
      <c r="J39" s="231">
        <v>105.9514432527688</v>
      </c>
      <c r="K39" s="86">
        <f>-Sajarimo!C37</f>
        <v>0</v>
      </c>
      <c r="L39" s="143">
        <f t="shared" si="2"/>
        <v>-102.28263087599754</v>
      </c>
      <c r="M39" s="114"/>
      <c r="N39" s="115" t="s">
        <v>182</v>
      </c>
      <c r="O39" s="159" t="s">
        <v>183</v>
      </c>
      <c r="Q39" s="17"/>
      <c r="R39" s="33"/>
    </row>
    <row r="40" spans="1:18" ht="13.5">
      <c r="A40" s="5">
        <v>210</v>
      </c>
      <c r="B40" s="73" t="s">
        <v>69</v>
      </c>
      <c r="C40" s="55">
        <v>47.8</v>
      </c>
      <c r="D40" s="87">
        <f t="shared" si="4"/>
        <v>0.010083537254240162</v>
      </c>
      <c r="E40" s="94">
        <f>'El-xarji'!C40</f>
        <v>114.614934</v>
      </c>
      <c r="F40" s="95">
        <f>'Ind-xarji'!C40</f>
        <v>1176.208924985235</v>
      </c>
      <c r="G40" s="97">
        <f t="shared" si="5"/>
        <v>1290.823858985235</v>
      </c>
      <c r="H40" s="100">
        <f>Gadaxdebi!C40</f>
        <v>1276</v>
      </c>
      <c r="I40" s="97">
        <f t="shared" si="3"/>
        <v>-14.823858985234892</v>
      </c>
      <c r="J40" s="231">
        <v>15.771880223639343</v>
      </c>
      <c r="K40" s="86">
        <f>-Sajarimo!C38</f>
        <v>0</v>
      </c>
      <c r="L40" s="143">
        <f t="shared" si="2"/>
        <v>0.9480212384044506</v>
      </c>
      <c r="M40" s="114">
        <v>899561156</v>
      </c>
      <c r="N40" s="115" t="s">
        <v>184</v>
      </c>
      <c r="O40" s="159" t="s">
        <v>185</v>
      </c>
      <c r="Q40" s="17"/>
      <c r="R40" s="33"/>
    </row>
    <row r="41" spans="1:18" ht="13.5">
      <c r="A41" s="5">
        <v>211</v>
      </c>
      <c r="B41" s="73" t="s">
        <v>70</v>
      </c>
      <c r="C41" s="55">
        <v>46.6</v>
      </c>
      <c r="D41" s="87">
        <f t="shared" si="4"/>
        <v>0.009830394059573045</v>
      </c>
      <c r="E41" s="94">
        <f>'El-xarji'!C41</f>
        <v>110.7707064</v>
      </c>
      <c r="F41" s="95">
        <f>'Ind-xarji'!C41</f>
        <v>1146.680667454225</v>
      </c>
      <c r="G41" s="97">
        <f t="shared" si="5"/>
        <v>1257.451373854225</v>
      </c>
      <c r="H41" s="100">
        <f>Gadaxdebi!C41</f>
        <v>1241</v>
      </c>
      <c r="I41" s="97">
        <f t="shared" si="3"/>
        <v>-16.45137385422504</v>
      </c>
      <c r="J41" s="231">
        <v>16.88835565902867</v>
      </c>
      <c r="K41" s="86">
        <f>-Sajarimo!C39</f>
        <v>0</v>
      </c>
      <c r="L41" s="143">
        <f t="shared" si="2"/>
        <v>0.43698180480362936</v>
      </c>
      <c r="M41" s="114">
        <v>899587713</v>
      </c>
      <c r="N41" s="115" t="s">
        <v>186</v>
      </c>
      <c r="O41" s="159" t="s">
        <v>187</v>
      </c>
      <c r="Q41" s="17"/>
      <c r="R41" s="33"/>
    </row>
    <row r="42" spans="1:18" ht="13.5">
      <c r="A42" s="103">
        <v>212</v>
      </c>
      <c r="B42" s="145" t="s">
        <v>12</v>
      </c>
      <c r="C42" s="146">
        <v>0</v>
      </c>
      <c r="D42" s="147">
        <f t="shared" si="4"/>
        <v>0</v>
      </c>
      <c r="E42" s="328">
        <v>0</v>
      </c>
      <c r="F42" s="328">
        <v>0</v>
      </c>
      <c r="G42" s="328">
        <v>0</v>
      </c>
      <c r="H42" s="328">
        <v>0</v>
      </c>
      <c r="I42" s="328">
        <v>0</v>
      </c>
      <c r="J42" s="328">
        <v>0</v>
      </c>
      <c r="K42" s="328">
        <v>0</v>
      </c>
      <c r="L42" s="329">
        <f t="shared" si="2"/>
        <v>0</v>
      </c>
      <c r="M42" s="238">
        <v>893345259</v>
      </c>
      <c r="N42" s="239" t="s">
        <v>188</v>
      </c>
      <c r="O42" s="240" t="s">
        <v>189</v>
      </c>
      <c r="Q42" s="17"/>
      <c r="R42" s="33"/>
    </row>
    <row r="43" spans="1:18" ht="13.5">
      <c r="A43" s="5">
        <v>213</v>
      </c>
      <c r="B43" s="73" t="s">
        <v>13</v>
      </c>
      <c r="C43" s="55">
        <v>26</v>
      </c>
      <c r="D43" s="87">
        <f t="shared" si="4"/>
        <v>0.005484769217787536</v>
      </c>
      <c r="E43" s="94">
        <f>'El-xarji'!C43</f>
        <v>35.7370788</v>
      </c>
      <c r="F43" s="95">
        <f>'Ind-xarji'!C43</f>
        <v>639.7789131718849</v>
      </c>
      <c r="G43" s="97">
        <f t="shared" si="5"/>
        <v>675.5159919718849</v>
      </c>
      <c r="H43" s="100">
        <f>Gadaxdebi!C43</f>
        <v>645</v>
      </c>
      <c r="I43" s="97">
        <f t="shared" si="3"/>
        <v>-30.515991971884887</v>
      </c>
      <c r="J43" s="231">
        <v>41.18607609988747</v>
      </c>
      <c r="K43" s="86">
        <f>-Sajarimo!C41</f>
        <v>0</v>
      </c>
      <c r="L43" s="143">
        <f t="shared" si="2"/>
        <v>10.670084128002586</v>
      </c>
      <c r="M43" s="114">
        <v>899552863</v>
      </c>
      <c r="N43" s="115" t="s">
        <v>190</v>
      </c>
      <c r="O43" s="159" t="s">
        <v>191</v>
      </c>
      <c r="Q43" s="17"/>
      <c r="R43" s="33"/>
    </row>
    <row r="44" spans="1:18" ht="13.5">
      <c r="A44" s="5">
        <v>214</v>
      </c>
      <c r="B44" s="73" t="s">
        <v>13</v>
      </c>
      <c r="C44" s="55">
        <v>26.6</v>
      </c>
      <c r="D44" s="87">
        <f t="shared" si="4"/>
        <v>0.005611340815121095</v>
      </c>
      <c r="E44" s="94">
        <f>'El-xarji'!C44</f>
        <v>11.247925200000001</v>
      </c>
      <c r="F44" s="95">
        <f>'Ind-xarji'!C44</f>
        <v>654.5430419373903</v>
      </c>
      <c r="G44" s="97">
        <f t="shared" si="5"/>
        <v>665.7909671373903</v>
      </c>
      <c r="H44" s="100">
        <f>Gadaxdebi!C44</f>
        <v>615</v>
      </c>
      <c r="I44" s="97">
        <f t="shared" si="3"/>
        <v>-50.79096713739034</v>
      </c>
      <c r="J44" s="231">
        <v>57.38520318219224</v>
      </c>
      <c r="K44" s="86">
        <f>-Sajarimo!C42</f>
        <v>0</v>
      </c>
      <c r="L44" s="143">
        <f t="shared" si="2"/>
        <v>6.594236044801903</v>
      </c>
      <c r="M44" s="114"/>
      <c r="N44" s="115" t="s">
        <v>190</v>
      </c>
      <c r="O44" s="159" t="s">
        <v>191</v>
      </c>
      <c r="Q44" s="17"/>
      <c r="R44" s="33"/>
    </row>
    <row r="45" spans="1:18" ht="13.5">
      <c r="A45" s="5">
        <v>215</v>
      </c>
      <c r="B45" s="73" t="s">
        <v>14</v>
      </c>
      <c r="C45" s="55">
        <v>26</v>
      </c>
      <c r="D45" s="87">
        <f t="shared" si="4"/>
        <v>0.005484769217787536</v>
      </c>
      <c r="E45" s="94">
        <f>'El-xarji'!C45</f>
        <v>119.3134344</v>
      </c>
      <c r="F45" s="95">
        <f>'Ind-xarji'!C45</f>
        <v>639.7789131718849</v>
      </c>
      <c r="G45" s="97">
        <f t="shared" si="5"/>
        <v>759.0923475718849</v>
      </c>
      <c r="H45" s="100">
        <f>Gadaxdebi!C45</f>
        <v>790</v>
      </c>
      <c r="I45" s="97">
        <f t="shared" si="3"/>
        <v>30.907652428115057</v>
      </c>
      <c r="J45" s="231">
        <v>12.512711299887428</v>
      </c>
      <c r="K45" s="86">
        <f>-Sajarimo!C43</f>
        <v>0</v>
      </c>
      <c r="L45" s="143">
        <f t="shared" si="2"/>
        <v>43.420363728002485</v>
      </c>
      <c r="M45" s="114"/>
      <c r="N45" s="115" t="s">
        <v>192</v>
      </c>
      <c r="O45" s="159" t="s">
        <v>193</v>
      </c>
      <c r="Q45" s="17"/>
      <c r="R45" s="33"/>
    </row>
    <row r="46" spans="1:18" ht="13.5">
      <c r="A46" s="5">
        <v>216</v>
      </c>
      <c r="B46" s="73" t="s">
        <v>15</v>
      </c>
      <c r="C46" s="55">
        <v>46.6</v>
      </c>
      <c r="D46" s="87">
        <f t="shared" si="4"/>
        <v>0.009830394059573045</v>
      </c>
      <c r="E46" s="94">
        <f>'El-xarji'!C46</f>
        <v>32.1776088</v>
      </c>
      <c r="F46" s="95">
        <f>'Ind-xarji'!C46</f>
        <v>1146.680667454225</v>
      </c>
      <c r="G46" s="97">
        <f t="shared" si="5"/>
        <v>1178.8582762542248</v>
      </c>
      <c r="H46" s="100">
        <f>Gadaxdebi!C46</f>
        <v>1125</v>
      </c>
      <c r="I46" s="97">
        <f t="shared" si="3"/>
        <v>-53.85827625422485</v>
      </c>
      <c r="J46" s="231">
        <v>-16.993627140971483</v>
      </c>
      <c r="K46" s="86">
        <f>-Sajarimo!C44</f>
        <v>0</v>
      </c>
      <c r="L46" s="143">
        <f t="shared" si="2"/>
        <v>-70.85190339519633</v>
      </c>
      <c r="M46" s="114">
        <v>899565963</v>
      </c>
      <c r="N46" s="115" t="s">
        <v>194</v>
      </c>
      <c r="O46" s="159" t="s">
        <v>195</v>
      </c>
      <c r="Q46" s="17"/>
      <c r="R46" s="33"/>
    </row>
    <row r="47" spans="1:18" ht="13.5">
      <c r="A47" s="5">
        <v>217</v>
      </c>
      <c r="B47" s="74" t="s">
        <v>15</v>
      </c>
      <c r="C47" s="56">
        <v>47.35</v>
      </c>
      <c r="D47" s="87">
        <f t="shared" si="4"/>
        <v>0.009988608556239995</v>
      </c>
      <c r="E47" s="94">
        <f>'El-xarji'!C47</f>
        <v>62.7890508</v>
      </c>
      <c r="F47" s="95">
        <f>'Ind-xarji'!C47</f>
        <v>1165.135828411106</v>
      </c>
      <c r="G47" s="97">
        <f t="shared" si="5"/>
        <v>1227.9248792111061</v>
      </c>
      <c r="H47" s="100">
        <f>Gadaxdebi!C47</f>
        <v>1190</v>
      </c>
      <c r="I47" s="97">
        <f t="shared" si="3"/>
        <v>-37.924879211106145</v>
      </c>
      <c r="J47" s="231">
        <v>-34.443582788089785</v>
      </c>
      <c r="K47" s="86">
        <f>-Sajarimo!C45</f>
        <v>0</v>
      </c>
      <c r="L47" s="143">
        <f t="shared" si="2"/>
        <v>-72.36846199919593</v>
      </c>
      <c r="M47" s="114"/>
      <c r="N47" s="115" t="s">
        <v>194</v>
      </c>
      <c r="O47" s="159" t="s">
        <v>195</v>
      </c>
      <c r="Q47" s="17"/>
      <c r="R47" s="33"/>
    </row>
    <row r="48" spans="1:18" ht="15.75" customHeight="1">
      <c r="A48" s="5">
        <v>218</v>
      </c>
      <c r="B48" s="73" t="s">
        <v>58</v>
      </c>
      <c r="C48" s="55">
        <v>27</v>
      </c>
      <c r="D48" s="87">
        <f t="shared" si="4"/>
        <v>0.005695721880010134</v>
      </c>
      <c r="E48" s="94">
        <f>'El-xarji'!C48</f>
        <v>15.092152800000001</v>
      </c>
      <c r="F48" s="95">
        <f>'Ind-xarji'!C48</f>
        <v>664.3857944477268</v>
      </c>
      <c r="G48" s="97">
        <f t="shared" si="5"/>
        <v>679.4779472477268</v>
      </c>
      <c r="H48" s="100">
        <f>Gadaxdebi!C48</f>
        <v>770</v>
      </c>
      <c r="I48" s="97">
        <f t="shared" si="3"/>
        <v>90.52205275227323</v>
      </c>
      <c r="J48" s="231">
        <v>-6.428571296270832</v>
      </c>
      <c r="K48" s="86">
        <f>-Sajarimo!C46</f>
        <v>0</v>
      </c>
      <c r="L48" s="143">
        <f t="shared" si="2"/>
        <v>84.0934814560024</v>
      </c>
      <c r="M48" s="114">
        <v>899504521</v>
      </c>
      <c r="N48" s="115" t="s">
        <v>196</v>
      </c>
      <c r="O48" s="159" t="s">
        <v>197</v>
      </c>
      <c r="Q48" s="17"/>
      <c r="R48" s="33"/>
    </row>
    <row r="49" spans="1:18" ht="13.5">
      <c r="A49" s="5">
        <v>219</v>
      </c>
      <c r="B49" s="73" t="s">
        <v>353</v>
      </c>
      <c r="C49" s="55">
        <v>26</v>
      </c>
      <c r="D49" s="87">
        <f t="shared" si="4"/>
        <v>0.005484769217787536</v>
      </c>
      <c r="E49" s="94">
        <f>'El-xarji'!C49</f>
        <v>49.5478224</v>
      </c>
      <c r="F49" s="95">
        <f>'Ind-xarji'!C49</f>
        <v>639.7789131718849</v>
      </c>
      <c r="G49" s="97">
        <f t="shared" si="5"/>
        <v>689.3267355718849</v>
      </c>
      <c r="H49" s="100">
        <f>Gadaxdebi!C49</f>
        <v>750</v>
      </c>
      <c r="I49" s="97">
        <f t="shared" si="3"/>
        <v>60.67326442811509</v>
      </c>
      <c r="J49" s="231">
        <v>-49.54289190011259</v>
      </c>
      <c r="K49" s="86">
        <f>-Sajarimo!C47</f>
        <v>0</v>
      </c>
      <c r="L49" s="143">
        <f t="shared" si="2"/>
        <v>11.130372528002496</v>
      </c>
      <c r="M49" s="114">
        <v>577418100</v>
      </c>
      <c r="N49" s="115" t="s">
        <v>198</v>
      </c>
      <c r="O49" s="159" t="s">
        <v>199</v>
      </c>
      <c r="Q49" s="17"/>
      <c r="R49" s="33"/>
    </row>
    <row r="50" spans="1:19" s="142" customFormat="1" ht="13.5">
      <c r="A50" s="103">
        <v>220</v>
      </c>
      <c r="B50" s="145" t="s">
        <v>123</v>
      </c>
      <c r="C50" s="146">
        <v>0</v>
      </c>
      <c r="D50" s="147">
        <f t="shared" si="4"/>
        <v>0</v>
      </c>
      <c r="E50" s="328">
        <f>'El-xarji'!C50</f>
        <v>0</v>
      </c>
      <c r="F50" s="328">
        <f>'El-xarji'!D50</f>
        <v>0</v>
      </c>
      <c r="G50" s="328">
        <f>'El-xarji'!E50</f>
        <v>0</v>
      </c>
      <c r="H50" s="328">
        <f>'El-xarji'!F50</f>
        <v>0</v>
      </c>
      <c r="I50" s="328">
        <f>'El-xarji'!G50</f>
        <v>0</v>
      </c>
      <c r="J50" s="328">
        <f>'El-xarji'!H50</f>
        <v>0</v>
      </c>
      <c r="K50" s="328">
        <f>'El-xarji'!I50</f>
        <v>0</v>
      </c>
      <c r="L50" s="329">
        <f t="shared" si="2"/>
        <v>0</v>
      </c>
      <c r="M50" s="114">
        <v>599452787</v>
      </c>
      <c r="N50" s="115"/>
      <c r="O50" s="116" t="s">
        <v>344</v>
      </c>
      <c r="Q50" s="230"/>
      <c r="R50" s="292"/>
      <c r="S50" s="230"/>
    </row>
    <row r="51" spans="1:18" ht="13.5">
      <c r="A51" s="5">
        <v>221</v>
      </c>
      <c r="B51" s="73" t="s">
        <v>354</v>
      </c>
      <c r="C51" s="55">
        <v>27.55</v>
      </c>
      <c r="D51" s="87">
        <f t="shared" si="4"/>
        <v>0.0058117458442325624</v>
      </c>
      <c r="E51" s="94">
        <f>'El-xarji'!C51</f>
        <v>80.7287796</v>
      </c>
      <c r="F51" s="95">
        <f>'Ind-xarji'!C51</f>
        <v>677.91957914944</v>
      </c>
      <c r="G51" s="97">
        <f t="shared" si="5"/>
        <v>758.6483587494399</v>
      </c>
      <c r="H51" s="100">
        <f>Gadaxdebi!C51</f>
        <v>700</v>
      </c>
      <c r="I51" s="97">
        <f t="shared" si="3"/>
        <v>-58.64835874943992</v>
      </c>
      <c r="J51" s="231">
        <v>54.26995269584223</v>
      </c>
      <c r="K51" s="86">
        <f>-Sajarimo!C49</f>
        <v>0</v>
      </c>
      <c r="L51" s="143">
        <f t="shared" si="2"/>
        <v>-4.378406053597693</v>
      </c>
      <c r="M51" s="114">
        <v>899757592</v>
      </c>
      <c r="N51" s="115" t="s">
        <v>200</v>
      </c>
      <c r="O51" s="159" t="s">
        <v>201</v>
      </c>
      <c r="Q51" s="17"/>
      <c r="R51" s="33"/>
    </row>
    <row r="52" spans="1:19" s="142" customFormat="1" ht="13.5">
      <c r="A52" s="103">
        <v>222</v>
      </c>
      <c r="B52" s="145" t="s">
        <v>16</v>
      </c>
      <c r="C52" s="146">
        <v>0</v>
      </c>
      <c r="D52" s="147">
        <f t="shared" si="4"/>
        <v>0</v>
      </c>
      <c r="E52" s="328">
        <v>0</v>
      </c>
      <c r="F52" s="262">
        <f>'Ind-xarji'!C52</f>
        <v>0</v>
      </c>
      <c r="G52" s="148">
        <f>SUM(E52:F52)</f>
        <v>0</v>
      </c>
      <c r="H52" s="149">
        <v>0</v>
      </c>
      <c r="I52" s="148">
        <v>0</v>
      </c>
      <c r="J52" s="234">
        <v>0</v>
      </c>
      <c r="K52" s="150">
        <v>0</v>
      </c>
      <c r="L52" s="329">
        <f t="shared" si="2"/>
        <v>0</v>
      </c>
      <c r="M52" s="114">
        <v>874501102</v>
      </c>
      <c r="N52" s="157" t="s">
        <v>202</v>
      </c>
      <c r="O52" s="159" t="s">
        <v>203</v>
      </c>
      <c r="Q52" s="230"/>
      <c r="R52" s="292"/>
      <c r="S52" s="230"/>
    </row>
    <row r="53" spans="1:18" ht="13.5">
      <c r="A53" s="5">
        <v>223</v>
      </c>
      <c r="B53" s="73" t="s">
        <v>108</v>
      </c>
      <c r="C53" s="55">
        <v>53.8</v>
      </c>
      <c r="D53" s="87">
        <f t="shared" si="4"/>
        <v>0.011349253227575748</v>
      </c>
      <c r="E53" s="94">
        <f>'El-xarji'!C53</f>
        <v>0</v>
      </c>
      <c r="F53" s="95">
        <f>'Ind-xarji'!C53</f>
        <v>1323.8502126402855</v>
      </c>
      <c r="G53" s="97">
        <f t="shared" si="5"/>
        <v>1323.8502126402855</v>
      </c>
      <c r="H53" s="100">
        <f>Gadaxdebi!C53</f>
        <v>1200</v>
      </c>
      <c r="I53" s="97">
        <f t="shared" si="3"/>
        <v>-123.85021264028546</v>
      </c>
      <c r="J53" s="231">
        <v>126.56566904669023</v>
      </c>
      <c r="K53" s="113">
        <f>-Sajarimo!C51</f>
        <v>0</v>
      </c>
      <c r="L53" s="143">
        <f t="shared" si="2"/>
        <v>2.715456406404769</v>
      </c>
      <c r="M53" s="114">
        <v>877550001</v>
      </c>
      <c r="N53" s="115" t="s">
        <v>168</v>
      </c>
      <c r="O53" s="159" t="s">
        <v>169</v>
      </c>
      <c r="Q53" s="17"/>
      <c r="R53" s="33"/>
    </row>
    <row r="54" spans="1:18" ht="13.5">
      <c r="A54" s="5">
        <v>224</v>
      </c>
      <c r="B54" s="73" t="s">
        <v>17</v>
      </c>
      <c r="C54" s="55">
        <v>27.55</v>
      </c>
      <c r="D54" s="87">
        <f t="shared" si="4"/>
        <v>0.0058117458442325624</v>
      </c>
      <c r="E54" s="94">
        <f>'El-xarji'!C54</f>
        <v>0</v>
      </c>
      <c r="F54" s="95">
        <f>'Ind-xarji'!C54</f>
        <v>677.91957914944</v>
      </c>
      <c r="G54" s="97">
        <f t="shared" si="5"/>
        <v>677.91957914944</v>
      </c>
      <c r="H54" s="100">
        <f>Gadaxdebi!C54</f>
        <v>300</v>
      </c>
      <c r="I54" s="97">
        <f t="shared" si="3"/>
        <v>-377.91957914944</v>
      </c>
      <c r="J54" s="231">
        <v>374.5581966958421</v>
      </c>
      <c r="K54" s="86">
        <f>-Sajarimo!C52</f>
        <v>0</v>
      </c>
      <c r="L54" s="143">
        <f t="shared" si="2"/>
        <v>-3.361382453597855</v>
      </c>
      <c r="M54" s="114">
        <v>897203430</v>
      </c>
      <c r="N54" s="115" t="s">
        <v>204</v>
      </c>
      <c r="O54" s="159" t="s">
        <v>205</v>
      </c>
      <c r="Q54" s="17"/>
      <c r="R54" s="33"/>
    </row>
    <row r="55" spans="1:18" ht="15.75" customHeight="1">
      <c r="A55" s="5">
        <v>225</v>
      </c>
      <c r="B55" s="73" t="s">
        <v>56</v>
      </c>
      <c r="C55" s="55">
        <v>28.05</v>
      </c>
      <c r="D55" s="87">
        <f t="shared" si="4"/>
        <v>0.005917222175343862</v>
      </c>
      <c r="E55" s="94">
        <f>'El-xarji'!C55</f>
        <v>0</v>
      </c>
      <c r="F55" s="95">
        <f>'Ind-xarji'!C55</f>
        <v>690.2230197873607</v>
      </c>
      <c r="G55" s="97">
        <f t="shared" si="5"/>
        <v>690.2230197873607</v>
      </c>
      <c r="H55" s="100">
        <f>Gadaxdebi!C55</f>
        <v>600</v>
      </c>
      <c r="I55" s="97">
        <f t="shared" si="3"/>
        <v>-90.22301978736073</v>
      </c>
      <c r="J55" s="231">
        <v>158.57816759776307</v>
      </c>
      <c r="K55" s="86">
        <f>-Sajarimo!C53</f>
        <v>0</v>
      </c>
      <c r="L55" s="143">
        <f t="shared" si="2"/>
        <v>68.35514781040234</v>
      </c>
      <c r="M55" s="114">
        <v>877959535</v>
      </c>
      <c r="N55" s="115" t="s">
        <v>206</v>
      </c>
      <c r="O55" s="159" t="s">
        <v>207</v>
      </c>
      <c r="Q55" s="17"/>
      <c r="R55" s="33"/>
    </row>
    <row r="56" spans="1:18" ht="13.5">
      <c r="A56" s="110">
        <v>226</v>
      </c>
      <c r="B56" s="74" t="s">
        <v>359</v>
      </c>
      <c r="C56" s="56">
        <v>47.8</v>
      </c>
      <c r="D56" s="111">
        <f t="shared" si="4"/>
        <v>0.010083537254240162</v>
      </c>
      <c r="E56" s="94">
        <f>'El-xarji'!C56</f>
        <v>177.9735</v>
      </c>
      <c r="F56" s="95">
        <f>'Ind-xarji'!C56</f>
        <v>1176.208924985235</v>
      </c>
      <c r="G56" s="112">
        <f t="shared" si="5"/>
        <v>1354.182424985235</v>
      </c>
      <c r="H56" s="101">
        <f>Gadaxdebi!C56</f>
        <v>1300</v>
      </c>
      <c r="I56" s="112">
        <f t="shared" si="3"/>
        <v>-54.182424985235</v>
      </c>
      <c r="J56" s="231">
        <v>137.05361662363936</v>
      </c>
      <c r="K56" s="113">
        <f>-Sajarimo!C54</f>
        <v>0</v>
      </c>
      <c r="L56" s="143">
        <f t="shared" si="2"/>
        <v>82.87119163840435</v>
      </c>
      <c r="M56" s="114">
        <v>3.52222222222222E+36</v>
      </c>
      <c r="N56" s="115" t="s">
        <v>208</v>
      </c>
      <c r="O56" s="159" t="s">
        <v>209</v>
      </c>
      <c r="Q56" s="17"/>
      <c r="R56" s="33"/>
    </row>
    <row r="57" spans="1:18" ht="14.25" thickBot="1">
      <c r="A57" s="130">
        <v>227</v>
      </c>
      <c r="B57" s="170" t="s">
        <v>376</v>
      </c>
      <c r="C57" s="131">
        <v>47.35</v>
      </c>
      <c r="D57" s="132">
        <f t="shared" si="4"/>
        <v>0.009988608556239995</v>
      </c>
      <c r="E57" s="94">
        <f>'El-xarji'!C57</f>
        <v>167.29509000000002</v>
      </c>
      <c r="F57" s="95">
        <f>'Ind-xarji'!C57</f>
        <v>1165.135828411106</v>
      </c>
      <c r="G57" s="133">
        <f t="shared" si="5"/>
        <v>1332.4309184111062</v>
      </c>
      <c r="H57" s="134">
        <f>Gadaxdebi!C57</f>
        <v>1200</v>
      </c>
      <c r="I57" s="133">
        <f t="shared" si="3"/>
        <v>-132.43091841110618</v>
      </c>
      <c r="J57" s="209">
        <v>720.3851740119101</v>
      </c>
      <c r="K57" s="135">
        <f>-Sajarimo!C55</f>
        <v>0</v>
      </c>
      <c r="L57" s="143">
        <f t="shared" si="2"/>
        <v>587.9542556008039</v>
      </c>
      <c r="M57" s="124">
        <v>899555596</v>
      </c>
      <c r="N57" s="125" t="s">
        <v>210</v>
      </c>
      <c r="O57" s="171" t="s">
        <v>211</v>
      </c>
      <c r="Q57" s="17"/>
      <c r="R57" s="33"/>
    </row>
    <row r="58" spans="1:18" ht="13.5">
      <c r="A58" s="164">
        <v>301</v>
      </c>
      <c r="B58" s="165" t="s">
        <v>18</v>
      </c>
      <c r="C58" s="166">
        <v>46.8</v>
      </c>
      <c r="D58" s="167">
        <f t="shared" si="4"/>
        <v>0.009872584592017565</v>
      </c>
      <c r="E58" s="94">
        <f>'El-xarji'!C58</f>
        <v>41.289851999999996</v>
      </c>
      <c r="F58" s="95">
        <f>'Ind-xarji'!C58</f>
        <v>1151.6020437093932</v>
      </c>
      <c r="G58" s="168">
        <f t="shared" si="5"/>
        <v>1192.8918957093933</v>
      </c>
      <c r="H58" s="128">
        <f>Gadaxdebi!C58</f>
        <v>1181</v>
      </c>
      <c r="I58" s="168">
        <f t="shared" si="3"/>
        <v>-11.891895709393339</v>
      </c>
      <c r="J58" s="233">
        <v>-18.240183180202777</v>
      </c>
      <c r="K58" s="141">
        <f>-Sajarimo!C56</f>
        <v>0</v>
      </c>
      <c r="L58" s="143">
        <f t="shared" si="2"/>
        <v>-30.132078889596116</v>
      </c>
      <c r="M58" s="153">
        <v>599575186</v>
      </c>
      <c r="N58" s="154" t="s">
        <v>212</v>
      </c>
      <c r="O58" s="169" t="s">
        <v>213</v>
      </c>
      <c r="Q58" s="17"/>
      <c r="R58" s="33"/>
    </row>
    <row r="59" spans="1:18" ht="13.5">
      <c r="A59" s="103">
        <v>302</v>
      </c>
      <c r="B59" s="145" t="s">
        <v>348</v>
      </c>
      <c r="C59" s="146">
        <v>0</v>
      </c>
      <c r="D59" s="147">
        <f t="shared" si="4"/>
        <v>0</v>
      </c>
      <c r="E59" s="328">
        <v>0</v>
      </c>
      <c r="F59" s="262">
        <f>'Ind-xarji'!C59</f>
        <v>0</v>
      </c>
      <c r="G59" s="148">
        <f t="shared" si="5"/>
        <v>0</v>
      </c>
      <c r="H59" s="149">
        <f>Gadaxdebi!C59</f>
        <v>0</v>
      </c>
      <c r="I59" s="148">
        <f t="shared" si="3"/>
        <v>0</v>
      </c>
      <c r="J59" s="234">
        <v>0</v>
      </c>
      <c r="K59" s="150">
        <f>-Sajarimo!C57</f>
        <v>0</v>
      </c>
      <c r="L59" s="329">
        <f t="shared" si="2"/>
        <v>0</v>
      </c>
      <c r="M59" s="238">
        <v>899501284</v>
      </c>
      <c r="N59" s="239" t="s">
        <v>214</v>
      </c>
      <c r="O59" s="240" t="s">
        <v>215</v>
      </c>
      <c r="Q59" s="17"/>
      <c r="R59" s="33"/>
    </row>
    <row r="60" spans="1:18" ht="13.5">
      <c r="A60" s="162">
        <v>303</v>
      </c>
      <c r="B60" s="73" t="s">
        <v>356</v>
      </c>
      <c r="C60" s="55">
        <v>26.05</v>
      </c>
      <c r="D60" s="87">
        <f t="shared" si="4"/>
        <v>0.005495316850898667</v>
      </c>
      <c r="E60" s="94">
        <f>'El-xarji'!C60</f>
        <v>57.5210352</v>
      </c>
      <c r="F60" s="95">
        <f>'Ind-xarji'!C60</f>
        <v>641.0092572356772</v>
      </c>
      <c r="G60" s="97">
        <f t="shared" si="5"/>
        <v>698.5302924356772</v>
      </c>
      <c r="H60" s="100">
        <f>Gadaxdebi!C60</f>
        <v>558</v>
      </c>
      <c r="I60" s="97">
        <f t="shared" si="3"/>
        <v>-140.5302924356772</v>
      </c>
      <c r="J60" s="231">
        <v>-73.07268800992074</v>
      </c>
      <c r="K60" s="86">
        <f>-Sajarimo!C58</f>
        <v>0</v>
      </c>
      <c r="L60" s="143">
        <f t="shared" si="2"/>
        <v>-213.60298044559795</v>
      </c>
      <c r="M60" s="114" t="s">
        <v>115</v>
      </c>
      <c r="N60" s="160"/>
      <c r="O60" s="161"/>
      <c r="Q60" s="17"/>
      <c r="R60" s="33"/>
    </row>
    <row r="61" spans="1:18" ht="13.5">
      <c r="A61" s="5">
        <v>304</v>
      </c>
      <c r="B61" s="73" t="s">
        <v>19</v>
      </c>
      <c r="C61" s="55">
        <v>26</v>
      </c>
      <c r="D61" s="87">
        <f t="shared" si="4"/>
        <v>0.005484769217787536</v>
      </c>
      <c r="E61" s="94">
        <f>'El-xarji'!C61</f>
        <v>116.60823719999999</v>
      </c>
      <c r="F61" s="95">
        <f>'Ind-xarji'!C61</f>
        <v>639.7789131718849</v>
      </c>
      <c r="G61" s="97">
        <f t="shared" si="5"/>
        <v>756.3871503718849</v>
      </c>
      <c r="H61" s="100">
        <f>Gadaxdebi!C61</f>
        <v>770</v>
      </c>
      <c r="I61" s="97">
        <f t="shared" si="3"/>
        <v>13.6128496281151</v>
      </c>
      <c r="J61" s="231">
        <v>167.36194129988738</v>
      </c>
      <c r="K61" s="86">
        <f>-Sajarimo!C59</f>
        <v>0</v>
      </c>
      <c r="L61" s="143">
        <f t="shared" si="2"/>
        <v>180.97479092800248</v>
      </c>
      <c r="M61" s="114">
        <v>893225290</v>
      </c>
      <c r="N61" s="115" t="s">
        <v>216</v>
      </c>
      <c r="O61" s="159" t="s">
        <v>217</v>
      </c>
      <c r="Q61" s="17"/>
      <c r="R61" s="33"/>
    </row>
    <row r="62" spans="1:18" ht="13.5">
      <c r="A62" s="5">
        <v>305</v>
      </c>
      <c r="B62" s="73" t="s">
        <v>20</v>
      </c>
      <c r="C62" s="55">
        <v>26</v>
      </c>
      <c r="D62" s="87">
        <f t="shared" si="4"/>
        <v>0.005484769217787536</v>
      </c>
      <c r="E62" s="94">
        <f>'El-xarji'!C62</f>
        <v>148.78584600000002</v>
      </c>
      <c r="F62" s="95">
        <f>'Ind-xarji'!C62</f>
        <v>639.7789131718849</v>
      </c>
      <c r="G62" s="97">
        <f t="shared" si="5"/>
        <v>788.5647591718849</v>
      </c>
      <c r="H62" s="100">
        <f>Gadaxdebi!C62</f>
        <v>550</v>
      </c>
      <c r="I62" s="97">
        <f t="shared" si="3"/>
        <v>-238.56475917188493</v>
      </c>
      <c r="J62" s="231">
        <v>976.8647852998874</v>
      </c>
      <c r="K62" s="86">
        <f>-Sajarimo!C60</f>
        <v>0</v>
      </c>
      <c r="L62" s="143">
        <f t="shared" si="2"/>
        <v>738.3000261280025</v>
      </c>
      <c r="M62" s="114">
        <v>899171320</v>
      </c>
      <c r="N62" s="115" t="s">
        <v>218</v>
      </c>
      <c r="O62" s="159" t="s">
        <v>219</v>
      </c>
      <c r="Q62" s="17"/>
      <c r="R62" s="33"/>
    </row>
    <row r="63" spans="1:18" ht="13.5">
      <c r="A63" s="5">
        <v>306</v>
      </c>
      <c r="B63" s="73" t="s">
        <v>21</v>
      </c>
      <c r="C63" s="55">
        <v>27.6</v>
      </c>
      <c r="D63" s="87">
        <f t="shared" si="4"/>
        <v>0.0058222934773436924</v>
      </c>
      <c r="E63" s="94">
        <f>'El-xarji'!C63</f>
        <v>89.84102279999999</v>
      </c>
      <c r="F63" s="95">
        <f>'Ind-xarji'!C63</f>
        <v>679.149923213232</v>
      </c>
      <c r="G63" s="97">
        <f t="shared" si="5"/>
        <v>768.990946013232</v>
      </c>
      <c r="H63" s="100">
        <f>Gadaxdebi!C63</f>
        <v>904</v>
      </c>
      <c r="I63" s="97">
        <f t="shared" si="3"/>
        <v>135.00905398676798</v>
      </c>
      <c r="J63" s="231">
        <v>-181.33512941396594</v>
      </c>
      <c r="K63" s="86">
        <f>-Sajarimo!C61</f>
        <v>0</v>
      </c>
      <c r="L63" s="143">
        <f t="shared" si="2"/>
        <v>-46.326075427197964</v>
      </c>
      <c r="M63" s="114">
        <v>592754004</v>
      </c>
      <c r="N63" s="115" t="s">
        <v>220</v>
      </c>
      <c r="O63" s="159" t="s">
        <v>221</v>
      </c>
      <c r="Q63" s="17"/>
      <c r="R63" s="33"/>
    </row>
    <row r="64" spans="1:18" ht="15.75" customHeight="1">
      <c r="A64" s="5">
        <v>307</v>
      </c>
      <c r="B64" s="75" t="s">
        <v>346</v>
      </c>
      <c r="C64" s="55">
        <v>56.5</v>
      </c>
      <c r="D64" s="87">
        <f t="shared" si="4"/>
        <v>0.011918825415576761</v>
      </c>
      <c r="E64" s="94">
        <f>'El-xarji'!C64</f>
        <v>65.494248</v>
      </c>
      <c r="F64" s="95">
        <f>'Ind-xarji'!C64</f>
        <v>1390.2887920850583</v>
      </c>
      <c r="G64" s="97">
        <f t="shared" si="5"/>
        <v>1455.7830400850582</v>
      </c>
      <c r="H64" s="100">
        <f>Gadaxdebi!C64</f>
        <v>1300</v>
      </c>
      <c r="I64" s="97">
        <f t="shared" si="3"/>
        <v>-155.78304008505825</v>
      </c>
      <c r="J64" s="231">
        <v>269.02407351706285</v>
      </c>
      <c r="K64" s="86">
        <f>-Sajarimo!C62</f>
        <v>0</v>
      </c>
      <c r="L64" s="143">
        <f t="shared" si="2"/>
        <v>113.2410334320046</v>
      </c>
      <c r="M64" s="114">
        <v>577470032</v>
      </c>
      <c r="N64" s="115"/>
      <c r="O64" s="116" t="s">
        <v>347</v>
      </c>
      <c r="Q64" s="17"/>
      <c r="R64" s="33"/>
    </row>
    <row r="65" spans="1:18" ht="13.5">
      <c r="A65" s="5">
        <v>308</v>
      </c>
      <c r="B65" s="75" t="s">
        <v>22</v>
      </c>
      <c r="C65" s="55">
        <v>56.5</v>
      </c>
      <c r="D65" s="87">
        <f t="shared" si="4"/>
        <v>0.011918825415576761</v>
      </c>
      <c r="E65" s="94">
        <f>'El-xarji'!C65</f>
        <v>214.99198800000002</v>
      </c>
      <c r="F65" s="95">
        <f>'Ind-xarji'!C65</f>
        <v>1390.2887920850583</v>
      </c>
      <c r="G65" s="97">
        <f t="shared" si="5"/>
        <v>1605.2807800850583</v>
      </c>
      <c r="H65" s="100">
        <f>Gadaxdebi!C65</f>
        <v>1530</v>
      </c>
      <c r="I65" s="97">
        <f t="shared" si="3"/>
        <v>-75.28078008505827</v>
      </c>
      <c r="J65" s="231">
        <v>604.673453117063</v>
      </c>
      <c r="K65" s="86">
        <f>-Sajarimo!C63</f>
        <v>0</v>
      </c>
      <c r="L65" s="143">
        <f t="shared" si="2"/>
        <v>529.3926730320047</v>
      </c>
      <c r="M65" s="114">
        <v>599509008</v>
      </c>
      <c r="N65" s="115" t="s">
        <v>222</v>
      </c>
      <c r="O65" s="159" t="s">
        <v>223</v>
      </c>
      <c r="Q65" s="17"/>
      <c r="R65" s="33"/>
    </row>
    <row r="66" spans="1:18" ht="13.5">
      <c r="A66" s="5">
        <v>309</v>
      </c>
      <c r="B66" s="73" t="s">
        <v>23</v>
      </c>
      <c r="C66" s="55">
        <v>54</v>
      </c>
      <c r="D66" s="87">
        <f t="shared" si="4"/>
        <v>0.011391443760020268</v>
      </c>
      <c r="E66" s="94">
        <f>'El-xarji'!C66</f>
        <v>91.26481079999999</v>
      </c>
      <c r="F66" s="95">
        <f>'Ind-xarji'!C66</f>
        <v>1328.7715888954535</v>
      </c>
      <c r="G66" s="97">
        <f t="shared" si="5"/>
        <v>1420.0363996954536</v>
      </c>
      <c r="H66" s="100">
        <f>Gadaxdebi!C66</f>
        <v>1500</v>
      </c>
      <c r="I66" s="97">
        <f t="shared" si="3"/>
        <v>79.96360030454639</v>
      </c>
      <c r="J66" s="231">
        <v>1072.8788706074583</v>
      </c>
      <c r="K66" s="86">
        <f>-Sajarimo!C64</f>
        <v>0</v>
      </c>
      <c r="L66" s="143">
        <f t="shared" si="2"/>
        <v>1152.8424709120047</v>
      </c>
      <c r="M66" s="114">
        <v>899500707</v>
      </c>
      <c r="N66" s="115" t="s">
        <v>224</v>
      </c>
      <c r="O66" s="159" t="s">
        <v>225</v>
      </c>
      <c r="Q66" s="17"/>
      <c r="R66" s="33"/>
    </row>
    <row r="67" spans="1:18" ht="13.5">
      <c r="A67" s="5">
        <v>310</v>
      </c>
      <c r="B67" s="73" t="s">
        <v>24</v>
      </c>
      <c r="C67" s="55">
        <v>46.1</v>
      </c>
      <c r="D67" s="87">
        <f t="shared" si="4"/>
        <v>0.009724917728461747</v>
      </c>
      <c r="E67" s="94">
        <f>'El-xarji'!C67</f>
        <v>19.3635168</v>
      </c>
      <c r="F67" s="95">
        <f>'Ind-xarji'!C67</f>
        <v>1134.3772268163043</v>
      </c>
      <c r="G67" s="97">
        <f t="shared" si="5"/>
        <v>1153.7407436163044</v>
      </c>
      <c r="H67" s="100">
        <f>Gadaxdebi!C67</f>
        <v>1149</v>
      </c>
      <c r="I67" s="97">
        <f t="shared" si="3"/>
        <v>-4.740743616304371</v>
      </c>
      <c r="J67" s="231">
        <v>-109.00808284289215</v>
      </c>
      <c r="K67" s="86">
        <f>-Sajarimo!C65</f>
        <v>0</v>
      </c>
      <c r="L67" s="143">
        <f t="shared" si="2"/>
        <v>-113.74882645919652</v>
      </c>
      <c r="M67" s="114">
        <v>899696969</v>
      </c>
      <c r="N67" s="115" t="s">
        <v>226</v>
      </c>
      <c r="O67" s="159" t="s">
        <v>227</v>
      </c>
      <c r="Q67" s="17"/>
      <c r="R67" s="33"/>
    </row>
    <row r="68" spans="1:18" ht="13.5">
      <c r="A68" s="5">
        <v>311</v>
      </c>
      <c r="B68" s="73" t="s">
        <v>24</v>
      </c>
      <c r="C68" s="55">
        <v>48.45</v>
      </c>
      <c r="D68" s="87">
        <f t="shared" si="4"/>
        <v>0.010220656484684851</v>
      </c>
      <c r="E68" s="94">
        <f>'El-xarji'!C68</f>
        <v>0</v>
      </c>
      <c r="F68" s="95">
        <f>'Ind-xarji'!C68</f>
        <v>1192.203397814532</v>
      </c>
      <c r="G68" s="97">
        <f t="shared" si="5"/>
        <v>1192.203397814532</v>
      </c>
      <c r="H68" s="100">
        <f>Gadaxdebi!C68</f>
        <v>1176</v>
      </c>
      <c r="I68" s="97">
        <f t="shared" si="3"/>
        <v>-16.20339781453208</v>
      </c>
      <c r="J68" s="231">
        <v>-127.27861960386386</v>
      </c>
      <c r="K68" s="86">
        <f>-Sajarimo!C66</f>
        <v>0</v>
      </c>
      <c r="L68" s="143">
        <f t="shared" si="2"/>
        <v>-143.48201741839594</v>
      </c>
      <c r="M68" s="114">
        <v>1</v>
      </c>
      <c r="N68" s="115" t="s">
        <v>226</v>
      </c>
      <c r="O68" s="159" t="s">
        <v>227</v>
      </c>
      <c r="Q68" s="17"/>
      <c r="R68" s="33"/>
    </row>
    <row r="69" spans="1:18" ht="13.5">
      <c r="A69" s="103">
        <v>312</v>
      </c>
      <c r="B69" s="145" t="s">
        <v>12</v>
      </c>
      <c r="C69" s="146">
        <v>0</v>
      </c>
      <c r="D69" s="147">
        <f t="shared" si="4"/>
        <v>0</v>
      </c>
      <c r="E69" s="328">
        <f>'El-xarji'!C69</f>
        <v>0</v>
      </c>
      <c r="F69" s="262">
        <f>'Ind-xarji'!C69</f>
        <v>0</v>
      </c>
      <c r="G69" s="148">
        <f t="shared" si="5"/>
        <v>0</v>
      </c>
      <c r="H69" s="149">
        <f>Gadaxdebi!C69</f>
        <v>0</v>
      </c>
      <c r="I69" s="148">
        <f t="shared" si="3"/>
        <v>0</v>
      </c>
      <c r="J69" s="234">
        <v>0</v>
      </c>
      <c r="K69" s="150">
        <f>-Sajarimo!C67</f>
        <v>0</v>
      </c>
      <c r="L69" s="329">
        <f t="shared" si="2"/>
        <v>0</v>
      </c>
      <c r="M69" s="238"/>
      <c r="N69" s="239" t="s">
        <v>188</v>
      </c>
      <c r="O69" s="240" t="s">
        <v>189</v>
      </c>
      <c r="Q69" s="17"/>
      <c r="R69" s="33"/>
    </row>
    <row r="70" spans="1:18" ht="13.5">
      <c r="A70" s="103">
        <v>313</v>
      </c>
      <c r="B70" s="145" t="s">
        <v>12</v>
      </c>
      <c r="C70" s="146">
        <v>0</v>
      </c>
      <c r="D70" s="147">
        <f t="shared" si="4"/>
        <v>0</v>
      </c>
      <c r="E70" s="328">
        <f>'El-xarji'!C70</f>
        <v>0</v>
      </c>
      <c r="F70" s="262">
        <f>'Ind-xarji'!C70</f>
        <v>0</v>
      </c>
      <c r="G70" s="148">
        <f t="shared" si="5"/>
        <v>0</v>
      </c>
      <c r="H70" s="149">
        <f>Gadaxdebi!C70</f>
        <v>0</v>
      </c>
      <c r="I70" s="148">
        <f t="shared" si="3"/>
        <v>0</v>
      </c>
      <c r="J70" s="234">
        <v>0</v>
      </c>
      <c r="K70" s="150">
        <f>-Sajarimo!C68</f>
        <v>0</v>
      </c>
      <c r="L70" s="329">
        <f t="shared" si="2"/>
        <v>0</v>
      </c>
      <c r="M70" s="238"/>
      <c r="N70" s="239" t="s">
        <v>188</v>
      </c>
      <c r="O70" s="240" t="s">
        <v>189</v>
      </c>
      <c r="Q70" s="17"/>
      <c r="R70" s="33"/>
    </row>
    <row r="71" spans="1:18" ht="13.5">
      <c r="A71" s="162">
        <v>314</v>
      </c>
      <c r="B71" s="73" t="s">
        <v>62</v>
      </c>
      <c r="C71" s="55">
        <v>26</v>
      </c>
      <c r="D71" s="87">
        <f aca="true" t="shared" si="6" ref="D71:D102">C71/$C$149</f>
        <v>0.005484769217787536</v>
      </c>
      <c r="E71" s="94">
        <f>'El-xarji'!C71</f>
        <v>21.926335199999997</v>
      </c>
      <c r="F71" s="95">
        <f>'Ind-xarji'!C71</f>
        <v>639.7789131718849</v>
      </c>
      <c r="G71" s="97">
        <f aca="true" t="shared" si="7" ref="G71:G102">SUM(E71:F71)</f>
        <v>661.705248371885</v>
      </c>
      <c r="H71" s="100">
        <f>Gadaxdebi!C71</f>
        <v>901</v>
      </c>
      <c r="I71" s="97">
        <f t="shared" si="3"/>
        <v>239.29475162811502</v>
      </c>
      <c r="J71" s="231">
        <v>46.6145624998875</v>
      </c>
      <c r="K71" s="86">
        <f>-Sajarimo!C69</f>
        <v>0</v>
      </c>
      <c r="L71" s="143">
        <f aca="true" t="shared" si="8" ref="L71:L134">I71+J71+K71</f>
        <v>285.9093141280025</v>
      </c>
      <c r="M71" s="114">
        <v>577595359</v>
      </c>
      <c r="N71" s="160"/>
      <c r="O71" s="161"/>
      <c r="Q71" s="17"/>
      <c r="R71" s="33"/>
    </row>
    <row r="72" spans="1:18" ht="13.5">
      <c r="A72" s="162">
        <v>315</v>
      </c>
      <c r="B72" s="73" t="s">
        <v>61</v>
      </c>
      <c r="C72" s="55">
        <v>26</v>
      </c>
      <c r="D72" s="87">
        <f t="shared" si="6"/>
        <v>0.005484769217787536</v>
      </c>
      <c r="E72" s="94">
        <f>'El-xarji'!C72</f>
        <v>60.938126399999994</v>
      </c>
      <c r="F72" s="95">
        <f>'Ind-xarji'!C72</f>
        <v>639.7789131718849</v>
      </c>
      <c r="G72" s="97">
        <f t="shared" si="7"/>
        <v>700.7170395718849</v>
      </c>
      <c r="H72" s="100">
        <f>Gadaxdebi!C72</f>
        <v>750</v>
      </c>
      <c r="I72" s="97">
        <f aca="true" t="shared" si="9" ref="I72:I135">H72-G72</f>
        <v>49.282960428115075</v>
      </c>
      <c r="J72" s="231">
        <v>-1.879985500112621</v>
      </c>
      <c r="K72" s="86">
        <f>-Sajarimo!C70</f>
        <v>0</v>
      </c>
      <c r="L72" s="143">
        <f t="shared" si="8"/>
        <v>47.40297492800245</v>
      </c>
      <c r="M72" s="114">
        <v>577407582</v>
      </c>
      <c r="N72" s="160"/>
      <c r="O72" s="161"/>
      <c r="Q72" s="17"/>
      <c r="R72" s="33"/>
    </row>
    <row r="73" spans="1:18" ht="13.5">
      <c r="A73" s="5">
        <v>316</v>
      </c>
      <c r="B73" s="73" t="s">
        <v>126</v>
      </c>
      <c r="C73" s="55">
        <v>24.8</v>
      </c>
      <c r="D73" s="87">
        <f t="shared" si="6"/>
        <v>0.005231626023120419</v>
      </c>
      <c r="E73" s="94">
        <f>'El-xarji'!C73</f>
        <v>324.623664</v>
      </c>
      <c r="F73" s="95">
        <f>'Ind-xarji'!C73</f>
        <v>610.250655640875</v>
      </c>
      <c r="G73" s="97">
        <f t="shared" si="7"/>
        <v>934.874319640875</v>
      </c>
      <c r="H73" s="100">
        <f>Gadaxdebi!C73</f>
        <v>1060</v>
      </c>
      <c r="I73" s="97">
        <f t="shared" si="9"/>
        <v>125.125680359125</v>
      </c>
      <c r="J73" s="231">
        <v>-171.15262086472308</v>
      </c>
      <c r="K73" s="86">
        <f>-Sajarimo!C71</f>
        <v>0</v>
      </c>
      <c r="L73" s="143">
        <f t="shared" si="8"/>
        <v>-46.02694050559808</v>
      </c>
      <c r="M73" s="114">
        <v>593377799</v>
      </c>
      <c r="N73" s="115" t="s">
        <v>228</v>
      </c>
      <c r="O73" s="159" t="s">
        <v>229</v>
      </c>
      <c r="Q73" s="17"/>
      <c r="R73" s="33"/>
    </row>
    <row r="74" spans="1:18" ht="13.5">
      <c r="A74" s="5">
        <v>317</v>
      </c>
      <c r="B74" s="73" t="s">
        <v>25</v>
      </c>
      <c r="C74" s="55">
        <v>67.4</v>
      </c>
      <c r="D74" s="87">
        <f t="shared" si="6"/>
        <v>0.014218209433803076</v>
      </c>
      <c r="E74" s="94">
        <f>'El-xarji'!C74</f>
        <v>0</v>
      </c>
      <c r="F74" s="95">
        <f>'Ind-xarji'!C74</f>
        <v>1658.5037979917329</v>
      </c>
      <c r="G74" s="97">
        <f t="shared" si="7"/>
        <v>1658.5037979917329</v>
      </c>
      <c r="H74" s="100">
        <f>Gadaxdebi!C74</f>
        <v>1700</v>
      </c>
      <c r="I74" s="97">
        <f t="shared" si="9"/>
        <v>41.49620200826712</v>
      </c>
      <c r="J74" s="231">
        <v>27.195477578938352</v>
      </c>
      <c r="K74" s="86">
        <f>-Sajarimo!C72</f>
        <v>-23.49</v>
      </c>
      <c r="L74" s="143">
        <f t="shared" si="8"/>
        <v>45.201679587205476</v>
      </c>
      <c r="M74" s="114">
        <v>879999777</v>
      </c>
      <c r="N74" s="115" t="s">
        <v>230</v>
      </c>
      <c r="O74" s="159" t="s">
        <v>231</v>
      </c>
      <c r="Q74" s="17"/>
      <c r="R74" s="33"/>
    </row>
    <row r="75" spans="1:18" ht="13.5">
      <c r="A75" s="5">
        <v>318</v>
      </c>
      <c r="B75" s="73" t="s">
        <v>26</v>
      </c>
      <c r="C75" s="55">
        <v>78.75</v>
      </c>
      <c r="D75" s="87">
        <f t="shared" si="6"/>
        <v>0.016612522150029556</v>
      </c>
      <c r="E75" s="94">
        <f>'El-xarji'!C75</f>
        <v>39.15417</v>
      </c>
      <c r="F75" s="95">
        <f>'Ind-xarji'!C75</f>
        <v>1937.7919004725366</v>
      </c>
      <c r="G75" s="97">
        <f t="shared" si="7"/>
        <v>1976.9460704725366</v>
      </c>
      <c r="H75" s="100">
        <f>Gadaxdebi!C75</f>
        <v>1850</v>
      </c>
      <c r="I75" s="97">
        <f t="shared" si="9"/>
        <v>-126.94607047253658</v>
      </c>
      <c r="J75" s="231">
        <v>152.80141705254326</v>
      </c>
      <c r="K75" s="86">
        <f>-Sajarimo!C73</f>
        <v>0</v>
      </c>
      <c r="L75" s="143">
        <f t="shared" si="8"/>
        <v>25.85534658000668</v>
      </c>
      <c r="M75" s="114">
        <v>577558833</v>
      </c>
      <c r="N75" s="115" t="s">
        <v>232</v>
      </c>
      <c r="O75" s="159" t="s">
        <v>233</v>
      </c>
      <c r="Q75" s="17"/>
      <c r="R75" s="33"/>
    </row>
    <row r="76" spans="1:18" ht="13.5">
      <c r="A76" s="5">
        <v>319</v>
      </c>
      <c r="B76" s="73" t="s">
        <v>357</v>
      </c>
      <c r="C76" s="55">
        <v>27.6</v>
      </c>
      <c r="D76" s="87">
        <f t="shared" si="6"/>
        <v>0.0058222934773436924</v>
      </c>
      <c r="E76" s="94">
        <f>'El-xarji'!C76</f>
        <v>3.8442275999999995</v>
      </c>
      <c r="F76" s="95">
        <f>'Ind-xarji'!C76</f>
        <v>679.149923213232</v>
      </c>
      <c r="G76" s="97">
        <f t="shared" si="7"/>
        <v>682.994150813232</v>
      </c>
      <c r="H76" s="100">
        <f>Gadaxdebi!C76</f>
        <v>653.27</v>
      </c>
      <c r="I76" s="97">
        <f t="shared" si="9"/>
        <v>-29.724150813231972</v>
      </c>
      <c r="J76" s="231">
        <v>-0.6741426139656994</v>
      </c>
      <c r="K76" s="86">
        <f>-Sajarimo!C74</f>
        <v>0</v>
      </c>
      <c r="L76" s="143">
        <f t="shared" si="8"/>
        <v>-30.39829342719767</v>
      </c>
      <c r="M76" s="114"/>
      <c r="N76" s="115" t="s">
        <v>234</v>
      </c>
      <c r="O76" s="159" t="s">
        <v>235</v>
      </c>
      <c r="Q76" s="17"/>
      <c r="R76" s="33"/>
    </row>
    <row r="77" spans="1:18" ht="13.5">
      <c r="A77" s="5">
        <v>320</v>
      </c>
      <c r="B77" s="73" t="s">
        <v>357</v>
      </c>
      <c r="C77" s="55">
        <v>52.7</v>
      </c>
      <c r="D77" s="87">
        <f t="shared" si="6"/>
        <v>0.011117205299130892</v>
      </c>
      <c r="E77" s="94">
        <f>'El-xarji'!C77</f>
        <v>138.6769512</v>
      </c>
      <c r="F77" s="95">
        <f>'Ind-xarji'!C77</f>
        <v>1296.7826432368595</v>
      </c>
      <c r="G77" s="97">
        <f t="shared" si="7"/>
        <v>1435.4595944368596</v>
      </c>
      <c r="H77" s="100">
        <f>Gadaxdebi!C77</f>
        <v>1269.0900000000001</v>
      </c>
      <c r="I77" s="97">
        <f t="shared" si="9"/>
        <v>-166.36959443685942</v>
      </c>
      <c r="J77" s="231">
        <v>49.02143386246405</v>
      </c>
      <c r="K77" s="86">
        <f>-Sajarimo!C75</f>
        <v>0</v>
      </c>
      <c r="L77" s="143">
        <f t="shared" si="8"/>
        <v>-117.34816057439537</v>
      </c>
      <c r="M77" s="114"/>
      <c r="N77" s="115" t="s">
        <v>234</v>
      </c>
      <c r="O77" s="159" t="s">
        <v>235</v>
      </c>
      <c r="Q77" s="17"/>
      <c r="R77" s="33"/>
    </row>
    <row r="78" spans="1:18" ht="13.5">
      <c r="A78" s="162">
        <v>321</v>
      </c>
      <c r="B78" s="74" t="s">
        <v>373</v>
      </c>
      <c r="C78" s="55">
        <v>52.7</v>
      </c>
      <c r="D78" s="87">
        <f t="shared" si="6"/>
        <v>0.011117205299130892</v>
      </c>
      <c r="E78" s="94">
        <f>'El-xarji'!C78</f>
        <v>121.1643588</v>
      </c>
      <c r="F78" s="95">
        <f>'Ind-xarji'!C78</f>
        <v>1296.7826432368595</v>
      </c>
      <c r="G78" s="97">
        <f t="shared" si="7"/>
        <v>1417.9470020368594</v>
      </c>
      <c r="H78" s="100">
        <f>Gadaxdebi!C78</f>
        <v>1270</v>
      </c>
      <c r="I78" s="97">
        <f t="shared" si="9"/>
        <v>-147.94700203685943</v>
      </c>
      <c r="J78" s="231">
        <v>397.2375102624639</v>
      </c>
      <c r="K78" s="86">
        <f>-Sajarimo!C76</f>
        <v>0</v>
      </c>
      <c r="L78" s="143">
        <f t="shared" si="8"/>
        <v>249.29050822560447</v>
      </c>
      <c r="M78" s="114">
        <v>577406996</v>
      </c>
      <c r="N78" s="160"/>
      <c r="O78" s="161"/>
      <c r="Q78" s="17"/>
      <c r="R78" s="33"/>
    </row>
    <row r="79" spans="1:18" ht="13.5">
      <c r="A79" s="162">
        <v>322</v>
      </c>
      <c r="B79" s="74" t="s">
        <v>55</v>
      </c>
      <c r="C79" s="55">
        <v>27.6</v>
      </c>
      <c r="D79" s="87">
        <f t="shared" si="6"/>
        <v>0.0058222934773436924</v>
      </c>
      <c r="E79" s="94">
        <f>'El-xarji'!C79</f>
        <v>0</v>
      </c>
      <c r="F79" s="95">
        <f>'Ind-xarji'!C79</f>
        <v>679.149923213232</v>
      </c>
      <c r="G79" s="97">
        <f t="shared" si="7"/>
        <v>679.149923213232</v>
      </c>
      <c r="H79" s="100">
        <f>Gadaxdebi!C79</f>
        <v>290</v>
      </c>
      <c r="I79" s="97">
        <f t="shared" si="9"/>
        <v>-389.149923213232</v>
      </c>
      <c r="J79" s="231">
        <v>165.39599378603415</v>
      </c>
      <c r="K79" s="86">
        <f>-Sajarimo!C77</f>
        <v>0</v>
      </c>
      <c r="L79" s="143">
        <f t="shared" si="8"/>
        <v>-223.75392942719785</v>
      </c>
      <c r="M79" s="114"/>
      <c r="N79" s="160"/>
      <c r="O79" s="161"/>
      <c r="Q79" s="17"/>
      <c r="R79" s="33"/>
    </row>
    <row r="80" spans="1:18" ht="13.5">
      <c r="A80" s="162">
        <v>323</v>
      </c>
      <c r="B80" s="74" t="s">
        <v>55</v>
      </c>
      <c r="C80" s="55">
        <v>25.8</v>
      </c>
      <c r="D80" s="87">
        <f t="shared" si="6"/>
        <v>0.005442578685343017</v>
      </c>
      <c r="E80" s="94">
        <f>'El-xarji'!C80</f>
        <v>0</v>
      </c>
      <c r="F80" s="95">
        <f>'Ind-xarji'!C80</f>
        <v>634.8575369167169</v>
      </c>
      <c r="G80" s="97">
        <f t="shared" si="7"/>
        <v>634.8575369167169</v>
      </c>
      <c r="H80" s="100">
        <f>Gadaxdebi!C80</f>
        <v>260</v>
      </c>
      <c r="I80" s="97">
        <f t="shared" si="9"/>
        <v>-374.85753691671687</v>
      </c>
      <c r="J80" s="231">
        <v>169.6892985391189</v>
      </c>
      <c r="K80" s="86">
        <f>-Sajarimo!C78</f>
        <v>0</v>
      </c>
      <c r="L80" s="143">
        <f t="shared" si="8"/>
        <v>-205.16823837759796</v>
      </c>
      <c r="M80" s="114"/>
      <c r="N80" s="160"/>
      <c r="O80" s="161"/>
      <c r="Q80" s="17"/>
      <c r="R80" s="33"/>
    </row>
    <row r="81" spans="1:18" ht="13.5">
      <c r="A81" s="162">
        <v>324</v>
      </c>
      <c r="B81" s="74" t="s">
        <v>27</v>
      </c>
      <c r="C81" s="55">
        <v>46.6</v>
      </c>
      <c r="D81" s="87">
        <f t="shared" si="6"/>
        <v>0.009830394059573045</v>
      </c>
      <c r="E81" s="94">
        <f>'El-xarji'!C81</f>
        <v>172.13596919999998</v>
      </c>
      <c r="F81" s="95">
        <f>'Ind-xarji'!C81</f>
        <v>1146.680667454225</v>
      </c>
      <c r="G81" s="97">
        <f t="shared" si="7"/>
        <v>1318.816636654225</v>
      </c>
      <c r="H81" s="100">
        <f>Gadaxdebi!C81</f>
        <v>1200</v>
      </c>
      <c r="I81" s="97">
        <f t="shared" si="9"/>
        <v>-118.81663665422502</v>
      </c>
      <c r="J81" s="231">
        <v>-66.53102314097137</v>
      </c>
      <c r="K81" s="86">
        <f>-Sajarimo!C79</f>
        <v>0</v>
      </c>
      <c r="L81" s="143">
        <f t="shared" si="8"/>
        <v>-185.3476597951964</v>
      </c>
      <c r="M81" s="114">
        <v>899510872</v>
      </c>
      <c r="N81" s="160"/>
      <c r="O81" s="161"/>
      <c r="Q81" s="17"/>
      <c r="R81" s="33"/>
    </row>
    <row r="82" spans="1:18" ht="13.5">
      <c r="A82" s="162">
        <v>325</v>
      </c>
      <c r="B82" s="74" t="s">
        <v>28</v>
      </c>
      <c r="C82" s="55">
        <v>71.45</v>
      </c>
      <c r="D82" s="87">
        <f t="shared" si="6"/>
        <v>0.015072567715804595</v>
      </c>
      <c r="E82" s="94">
        <f>'El-xarji'!C82</f>
        <v>54.103944</v>
      </c>
      <c r="F82" s="95">
        <f>'Ind-xarji'!C82</f>
        <v>1758.1616671588922</v>
      </c>
      <c r="G82" s="97">
        <f t="shared" si="7"/>
        <v>1812.2656111588922</v>
      </c>
      <c r="H82" s="100">
        <f>Gadaxdebi!C82</f>
        <v>1390</v>
      </c>
      <c r="I82" s="97">
        <f t="shared" si="9"/>
        <v>-422.26561115889217</v>
      </c>
      <c r="J82" s="231">
        <v>371.5530418844979</v>
      </c>
      <c r="K82" s="86">
        <f>-Sajarimo!C80</f>
        <v>0</v>
      </c>
      <c r="L82" s="143">
        <f t="shared" si="8"/>
        <v>-50.7125692743943</v>
      </c>
      <c r="M82" s="114"/>
      <c r="N82" s="160"/>
      <c r="O82" s="161"/>
      <c r="Q82" s="17"/>
      <c r="R82" s="33"/>
    </row>
    <row r="83" spans="1:18" ht="14.25" thickBot="1">
      <c r="A83" s="130">
        <v>326</v>
      </c>
      <c r="B83" s="170" t="s">
        <v>29</v>
      </c>
      <c r="C83" s="131">
        <v>26.05</v>
      </c>
      <c r="D83" s="132">
        <f t="shared" si="6"/>
        <v>0.005495316850898667</v>
      </c>
      <c r="E83" s="94">
        <f>'El-xarji'!C83</f>
        <v>111.19784279999999</v>
      </c>
      <c r="F83" s="95">
        <f>'Ind-xarji'!C83</f>
        <v>641.0092572356772</v>
      </c>
      <c r="G83" s="133">
        <f t="shared" si="7"/>
        <v>752.2071000356772</v>
      </c>
      <c r="H83" s="134">
        <f>Gadaxdebi!C83</f>
        <v>803</v>
      </c>
      <c r="I83" s="133">
        <f t="shared" si="9"/>
        <v>50.79289996432283</v>
      </c>
      <c r="J83" s="209">
        <v>-50.742190009920705</v>
      </c>
      <c r="K83" s="135">
        <f>-Sajarimo!C81</f>
        <v>0</v>
      </c>
      <c r="L83" s="143">
        <f t="shared" si="8"/>
        <v>0.050709954402123</v>
      </c>
      <c r="M83" s="124">
        <v>899319988</v>
      </c>
      <c r="N83" s="125" t="s">
        <v>236</v>
      </c>
      <c r="O83" s="158" t="s">
        <v>237</v>
      </c>
      <c r="Q83" s="17"/>
      <c r="R83" s="33"/>
    </row>
    <row r="84" spans="1:18" ht="13.5">
      <c r="A84" s="164">
        <v>401</v>
      </c>
      <c r="B84" s="165" t="s">
        <v>30</v>
      </c>
      <c r="C84" s="166">
        <v>53.1</v>
      </c>
      <c r="D84" s="167">
        <f t="shared" si="6"/>
        <v>0.01120158636401993</v>
      </c>
      <c r="E84" s="94">
        <f>'El-xarji'!C84</f>
        <v>18.509244</v>
      </c>
      <c r="F84" s="95">
        <f>'Ind-xarji'!C84</f>
        <v>1306.6253957471963</v>
      </c>
      <c r="G84" s="168">
        <f t="shared" si="7"/>
        <v>1325.1346397471964</v>
      </c>
      <c r="H84" s="128">
        <f>Gadaxdebi!C84</f>
        <v>600</v>
      </c>
      <c r="I84" s="168">
        <f t="shared" si="9"/>
        <v>-725.1346397471964</v>
      </c>
      <c r="J84" s="233">
        <v>709.9828269840007</v>
      </c>
      <c r="K84" s="141">
        <f>-Sajarimo!C82</f>
        <v>0</v>
      </c>
      <c r="L84" s="143">
        <f t="shared" si="8"/>
        <v>-15.151812763195721</v>
      </c>
      <c r="M84" s="153">
        <v>599556644</v>
      </c>
      <c r="N84" s="154" t="s">
        <v>238</v>
      </c>
      <c r="O84" s="155" t="s">
        <v>239</v>
      </c>
      <c r="Q84" s="17"/>
      <c r="R84" s="33"/>
    </row>
    <row r="85" spans="1:18" ht="13.5">
      <c r="A85" s="5">
        <v>402</v>
      </c>
      <c r="B85" s="73" t="s">
        <v>31</v>
      </c>
      <c r="C85" s="55">
        <v>52.95</v>
      </c>
      <c r="D85" s="87">
        <f t="shared" si="6"/>
        <v>0.011169943464686541</v>
      </c>
      <c r="E85" s="94">
        <f>'El-xarji'!C85</f>
        <v>106.072206</v>
      </c>
      <c r="F85" s="95">
        <f>'Ind-xarji'!C85</f>
        <v>1302.9343635558198</v>
      </c>
      <c r="G85" s="97">
        <f t="shared" si="7"/>
        <v>1409.0065695558199</v>
      </c>
      <c r="H85" s="100">
        <f>Gadaxdebi!C85</f>
        <v>1251</v>
      </c>
      <c r="I85" s="97">
        <f t="shared" si="9"/>
        <v>-158.00656955581985</v>
      </c>
      <c r="J85" s="231">
        <v>74.1352369134245</v>
      </c>
      <c r="K85" s="86">
        <f>-Sajarimo!C83</f>
        <v>-20.05</v>
      </c>
      <c r="L85" s="143">
        <f t="shared" si="8"/>
        <v>-103.92133264239534</v>
      </c>
      <c r="M85" s="114">
        <v>514041888</v>
      </c>
      <c r="N85" s="115" t="s">
        <v>240</v>
      </c>
      <c r="O85" s="116" t="s">
        <v>241</v>
      </c>
      <c r="Q85" s="17"/>
      <c r="R85" s="33"/>
    </row>
    <row r="86" spans="1:18" ht="13.5">
      <c r="A86" s="5">
        <v>403</v>
      </c>
      <c r="B86" s="73" t="s">
        <v>32</v>
      </c>
      <c r="C86" s="55">
        <v>26.35</v>
      </c>
      <c r="D86" s="87">
        <f t="shared" si="6"/>
        <v>0.005558602649565446</v>
      </c>
      <c r="E86" s="94">
        <f>'El-xarji'!C86</f>
        <v>93.6852504</v>
      </c>
      <c r="F86" s="95">
        <f>'Ind-xarji'!C86</f>
        <v>648.3913216184297</v>
      </c>
      <c r="G86" s="97">
        <f t="shared" si="7"/>
        <v>742.0765720184297</v>
      </c>
      <c r="H86" s="100">
        <f>Gadaxdebi!C86</f>
        <v>737.2</v>
      </c>
      <c r="I86" s="97">
        <f t="shared" si="9"/>
        <v>-4.87657201842967</v>
      </c>
      <c r="J86" s="231">
        <v>4.787307331231965</v>
      </c>
      <c r="K86" s="86">
        <f>-Sajarimo!C84</f>
        <v>0</v>
      </c>
      <c r="L86" s="143">
        <f t="shared" si="8"/>
        <v>-0.08926468719770497</v>
      </c>
      <c r="M86" s="114">
        <v>871204868</v>
      </c>
      <c r="N86" s="115" t="s">
        <v>242</v>
      </c>
      <c r="O86" s="116" t="s">
        <v>243</v>
      </c>
      <c r="Q86" s="17"/>
      <c r="R86" s="33"/>
    </row>
    <row r="87" spans="1:18" ht="13.5">
      <c r="A87" s="5">
        <v>404</v>
      </c>
      <c r="B87" s="74" t="s">
        <v>327</v>
      </c>
      <c r="C87" s="56">
        <v>26.2</v>
      </c>
      <c r="D87" s="87">
        <f t="shared" si="6"/>
        <v>0.005526959750232056</v>
      </c>
      <c r="E87" s="94">
        <f>'El-xarji'!C87</f>
        <v>115.7539644</v>
      </c>
      <c r="F87" s="95">
        <f>'Ind-xarji'!C87</f>
        <v>644.7002894270537</v>
      </c>
      <c r="G87" s="97">
        <f t="shared" si="7"/>
        <v>760.4542538270537</v>
      </c>
      <c r="H87" s="100">
        <f>Gadaxdebi!C87</f>
        <v>756</v>
      </c>
      <c r="I87" s="97">
        <f t="shared" si="9"/>
        <v>-4.4542538270536625</v>
      </c>
      <c r="J87" s="231">
        <v>4.7839588606554795</v>
      </c>
      <c r="K87" s="86">
        <f>-Sajarimo!C85</f>
        <v>0</v>
      </c>
      <c r="L87" s="143">
        <f t="shared" si="8"/>
        <v>0.329705033601817</v>
      </c>
      <c r="M87" s="114">
        <v>877785694</v>
      </c>
      <c r="N87" s="115"/>
      <c r="O87" s="116" t="s">
        <v>327</v>
      </c>
      <c r="Q87" s="17"/>
      <c r="R87" s="33"/>
    </row>
    <row r="88" spans="1:18" ht="13.5">
      <c r="A88" s="5">
        <v>405</v>
      </c>
      <c r="B88" s="73" t="s">
        <v>33</v>
      </c>
      <c r="C88" s="55">
        <v>53.5</v>
      </c>
      <c r="D88" s="87">
        <f t="shared" si="6"/>
        <v>0.011285967428908968</v>
      </c>
      <c r="E88" s="94">
        <f>'El-xarji'!C88</f>
        <v>154.480998</v>
      </c>
      <c r="F88" s="95">
        <f>'Ind-xarji'!C88</f>
        <v>1316.4681482575327</v>
      </c>
      <c r="G88" s="97">
        <f t="shared" si="7"/>
        <v>1470.9491462575327</v>
      </c>
      <c r="H88" s="100">
        <f>Gadaxdebi!C88</f>
        <v>1497</v>
      </c>
      <c r="I88" s="97">
        <f t="shared" si="9"/>
        <v>26.050853742467325</v>
      </c>
      <c r="J88" s="231">
        <v>-21.718602294462535</v>
      </c>
      <c r="K88" s="86">
        <f>-Sajarimo!C86</f>
        <v>0</v>
      </c>
      <c r="L88" s="143">
        <f t="shared" si="8"/>
        <v>4.33225144800479</v>
      </c>
      <c r="M88" s="114">
        <v>599290222</v>
      </c>
      <c r="N88" s="115" t="s">
        <v>244</v>
      </c>
      <c r="O88" s="116" t="s">
        <v>245</v>
      </c>
      <c r="Q88" s="17"/>
      <c r="R88" s="33"/>
    </row>
    <row r="89" spans="1:18" ht="13.5">
      <c r="A89" s="5">
        <v>406</v>
      </c>
      <c r="B89" s="73" t="s">
        <v>32</v>
      </c>
      <c r="C89" s="55">
        <v>64.35</v>
      </c>
      <c r="D89" s="87">
        <f t="shared" si="6"/>
        <v>0.013574803814024152</v>
      </c>
      <c r="E89" s="94">
        <f>'El-xarji'!C89</f>
        <v>165.0170292</v>
      </c>
      <c r="F89" s="95">
        <f>'Ind-xarji'!C89</f>
        <v>1583.4528101004157</v>
      </c>
      <c r="G89" s="97">
        <f t="shared" si="7"/>
        <v>1748.4698393004157</v>
      </c>
      <c r="H89" s="100">
        <f>Gadaxdebi!C89</f>
        <v>1729.34</v>
      </c>
      <c r="I89" s="97">
        <f t="shared" si="9"/>
        <v>-19.129839300415824</v>
      </c>
      <c r="J89" s="231">
        <v>19.20404987722094</v>
      </c>
      <c r="K89" s="86">
        <f>-Sajarimo!C87</f>
        <v>0</v>
      </c>
      <c r="L89" s="143">
        <f t="shared" si="8"/>
        <v>0.07421057680511467</v>
      </c>
      <c r="M89" s="114"/>
      <c r="N89" s="115" t="s">
        <v>242</v>
      </c>
      <c r="O89" s="116" t="s">
        <v>243</v>
      </c>
      <c r="Q89" s="17"/>
      <c r="R89" s="33"/>
    </row>
    <row r="90" spans="1:18" ht="13.5">
      <c r="A90" s="5">
        <v>407</v>
      </c>
      <c r="B90" s="73" t="s">
        <v>32</v>
      </c>
      <c r="C90" s="55">
        <v>64.35</v>
      </c>
      <c r="D90" s="87">
        <f t="shared" si="6"/>
        <v>0.013574803814024152</v>
      </c>
      <c r="E90" s="94">
        <f>'El-xarji'!C90</f>
        <v>0</v>
      </c>
      <c r="F90" s="95">
        <f>'Ind-xarji'!C90</f>
        <v>1583.4528101004157</v>
      </c>
      <c r="G90" s="97">
        <f t="shared" si="7"/>
        <v>1583.4528101004157</v>
      </c>
      <c r="H90" s="100">
        <f>Gadaxdebi!C90</f>
        <v>1564.83</v>
      </c>
      <c r="I90" s="97">
        <f t="shared" si="9"/>
        <v>-18.62281010041579</v>
      </c>
      <c r="J90" s="231">
        <v>18.69685507722121</v>
      </c>
      <c r="K90" s="86">
        <f>-Sajarimo!C88</f>
        <v>0</v>
      </c>
      <c r="L90" s="143">
        <f t="shared" si="8"/>
        <v>0.07404497680541766</v>
      </c>
      <c r="M90" s="114"/>
      <c r="N90" s="115" t="s">
        <v>242</v>
      </c>
      <c r="O90" s="116" t="s">
        <v>243</v>
      </c>
      <c r="Q90" s="17"/>
      <c r="R90" s="33"/>
    </row>
    <row r="91" spans="1:18" ht="13.5">
      <c r="A91" s="5">
        <v>408</v>
      </c>
      <c r="B91" s="73" t="s">
        <v>34</v>
      </c>
      <c r="C91" s="55">
        <v>54</v>
      </c>
      <c r="D91" s="87">
        <f t="shared" si="6"/>
        <v>0.011391443760020268</v>
      </c>
      <c r="E91" s="94">
        <f>'El-xarji'!C91</f>
        <v>53.392050000000005</v>
      </c>
      <c r="F91" s="95">
        <f>'Ind-xarji'!C91</f>
        <v>1328.7715888954535</v>
      </c>
      <c r="G91" s="97">
        <f t="shared" si="7"/>
        <v>1382.1636388954535</v>
      </c>
      <c r="H91" s="100">
        <f>Gadaxdebi!C91</f>
        <v>1401</v>
      </c>
      <c r="I91" s="97">
        <f t="shared" si="9"/>
        <v>18.83636110454654</v>
      </c>
      <c r="J91" s="231">
        <v>-17.913826192541585</v>
      </c>
      <c r="K91" s="86">
        <f>-Sajarimo!C89</f>
        <v>0</v>
      </c>
      <c r="L91" s="143">
        <f t="shared" si="8"/>
        <v>0.9225349120049557</v>
      </c>
      <c r="M91" s="114">
        <v>599942552</v>
      </c>
      <c r="N91" s="115" t="s">
        <v>246</v>
      </c>
      <c r="O91" s="116" t="s">
        <v>247</v>
      </c>
      <c r="Q91" s="17"/>
      <c r="R91" s="33"/>
    </row>
    <row r="92" spans="1:18" ht="13.5">
      <c r="A92" s="5">
        <v>409</v>
      </c>
      <c r="B92" s="73" t="s">
        <v>35</v>
      </c>
      <c r="C92" s="55">
        <v>51.4</v>
      </c>
      <c r="D92" s="87">
        <f t="shared" si="6"/>
        <v>0.010842966838241513</v>
      </c>
      <c r="E92" s="94">
        <f>'El-xarji'!C92</f>
        <v>18.6516228</v>
      </c>
      <c r="F92" s="95">
        <f>'Ind-xarji'!C92</f>
        <v>1264.7936975782652</v>
      </c>
      <c r="G92" s="97">
        <f t="shared" si="7"/>
        <v>1283.4453203782653</v>
      </c>
      <c r="H92" s="100">
        <f>Gadaxdebi!C92</f>
        <v>1041</v>
      </c>
      <c r="I92" s="97">
        <f t="shared" si="9"/>
        <v>-242.44532037826525</v>
      </c>
      <c r="J92" s="231">
        <v>107.21640871746962</v>
      </c>
      <c r="K92" s="86">
        <f>-Sajarimo!C90</f>
        <v>0</v>
      </c>
      <c r="L92" s="143">
        <f t="shared" si="8"/>
        <v>-135.22891166079563</v>
      </c>
      <c r="M92" s="114">
        <v>877554344</v>
      </c>
      <c r="N92" s="115" t="s">
        <v>248</v>
      </c>
      <c r="O92" s="116" t="s">
        <v>249</v>
      </c>
      <c r="Q92" s="17"/>
      <c r="R92" s="33"/>
    </row>
    <row r="93" spans="1:18" ht="13.5">
      <c r="A93" s="103">
        <v>410</v>
      </c>
      <c r="B93" s="145" t="s">
        <v>36</v>
      </c>
      <c r="C93" s="146">
        <v>0</v>
      </c>
      <c r="D93" s="147">
        <f t="shared" si="6"/>
        <v>0</v>
      </c>
      <c r="E93" s="328">
        <f>'El-xarji'!C93</f>
        <v>0</v>
      </c>
      <c r="F93" s="262">
        <f>'Ind-xarji'!C93</f>
        <v>0</v>
      </c>
      <c r="G93" s="148">
        <f t="shared" si="7"/>
        <v>0</v>
      </c>
      <c r="H93" s="266">
        <f>Gadaxdebi!C93</f>
        <v>0</v>
      </c>
      <c r="I93" s="148">
        <f t="shared" si="9"/>
        <v>0</v>
      </c>
      <c r="J93" s="234">
        <v>0</v>
      </c>
      <c r="K93" s="150">
        <f>-Sajarimo!C91</f>
        <v>0</v>
      </c>
      <c r="L93" s="329">
        <f t="shared" si="8"/>
        <v>0</v>
      </c>
      <c r="M93" s="114"/>
      <c r="N93" s="157" t="s">
        <v>150</v>
      </c>
      <c r="O93" s="156" t="s">
        <v>151</v>
      </c>
      <c r="Q93" s="17"/>
      <c r="R93" s="33"/>
    </row>
    <row r="94" spans="1:18" ht="13.5">
      <c r="A94" s="5">
        <v>411</v>
      </c>
      <c r="B94" s="73" t="s">
        <v>37</v>
      </c>
      <c r="C94" s="55">
        <v>26.2</v>
      </c>
      <c r="D94" s="87">
        <f t="shared" si="6"/>
        <v>0.005526959750232056</v>
      </c>
      <c r="E94" s="94">
        <f>'El-xarji'!C94</f>
        <v>160.17615</v>
      </c>
      <c r="F94" s="95">
        <f>'Ind-xarji'!C94</f>
        <v>644.7002894270537</v>
      </c>
      <c r="G94" s="97">
        <f t="shared" si="7"/>
        <v>804.8764394270537</v>
      </c>
      <c r="H94" s="100">
        <f>Gadaxdebi!C94</f>
        <v>1200</v>
      </c>
      <c r="I94" s="97">
        <f t="shared" si="9"/>
        <v>395.1235605729463</v>
      </c>
      <c r="J94" s="231">
        <v>-359.70285873934455</v>
      </c>
      <c r="K94" s="86">
        <f>-Sajarimo!C92</f>
        <v>-21.01</v>
      </c>
      <c r="L94" s="143">
        <f t="shared" si="8"/>
        <v>14.410701833601752</v>
      </c>
      <c r="M94" s="114">
        <v>599147087</v>
      </c>
      <c r="N94" s="115" t="s">
        <v>250</v>
      </c>
      <c r="O94" s="156" t="s">
        <v>251</v>
      </c>
      <c r="Q94" s="17"/>
      <c r="R94" s="33"/>
    </row>
    <row r="95" spans="1:18" ht="13.5">
      <c r="A95" s="110">
        <v>412</v>
      </c>
      <c r="B95" s="74" t="s">
        <v>95</v>
      </c>
      <c r="C95" s="56">
        <v>25.85</v>
      </c>
      <c r="D95" s="111">
        <f t="shared" si="6"/>
        <v>0.005453126318454147</v>
      </c>
      <c r="E95" s="94">
        <f>'El-xarji'!C95</f>
        <v>58.8024444</v>
      </c>
      <c r="F95" s="95">
        <f>'Ind-xarji'!C95</f>
        <v>636.0878809805089</v>
      </c>
      <c r="G95" s="112">
        <f t="shared" si="7"/>
        <v>694.8903253805089</v>
      </c>
      <c r="H95" s="101">
        <f>Gadaxdebi!C95</f>
        <v>520</v>
      </c>
      <c r="I95" s="112">
        <f t="shared" si="9"/>
        <v>-174.8903253805089</v>
      </c>
      <c r="J95" s="231">
        <v>50.62556242931096</v>
      </c>
      <c r="K95" s="86">
        <f>-Sajarimo!C93</f>
        <v>0</v>
      </c>
      <c r="L95" s="143">
        <f t="shared" si="8"/>
        <v>-124.26476295119794</v>
      </c>
      <c r="M95" s="114">
        <v>577507200</v>
      </c>
      <c r="N95" s="115" t="s">
        <v>252</v>
      </c>
      <c r="O95" s="116" t="s">
        <v>253</v>
      </c>
      <c r="Q95" s="17"/>
      <c r="R95" s="33"/>
    </row>
    <row r="96" spans="1:18" ht="13.5">
      <c r="A96" s="110">
        <v>413</v>
      </c>
      <c r="B96" s="74" t="s">
        <v>95</v>
      </c>
      <c r="C96" s="56">
        <v>25.85</v>
      </c>
      <c r="D96" s="111">
        <f t="shared" si="6"/>
        <v>0.005453126318454147</v>
      </c>
      <c r="E96" s="94">
        <f>'El-xarji'!C96</f>
        <v>0</v>
      </c>
      <c r="F96" s="95">
        <f>'Ind-xarji'!C96</f>
        <v>636.0878809805089</v>
      </c>
      <c r="G96" s="112">
        <f t="shared" si="7"/>
        <v>636.0878809805089</v>
      </c>
      <c r="H96" s="101">
        <f>Gadaxdebi!C96</f>
        <v>450</v>
      </c>
      <c r="I96" s="112">
        <f t="shared" si="9"/>
        <v>-186.08788098050888</v>
      </c>
      <c r="J96" s="231">
        <v>51.28309562931099</v>
      </c>
      <c r="K96" s="86">
        <f>-Sajarimo!C94</f>
        <v>0</v>
      </c>
      <c r="L96" s="143">
        <f t="shared" si="8"/>
        <v>-134.8047853511979</v>
      </c>
      <c r="M96" s="114">
        <v>597706000</v>
      </c>
      <c r="N96" s="115" t="s">
        <v>252</v>
      </c>
      <c r="O96" s="116" t="s">
        <v>253</v>
      </c>
      <c r="Q96" s="17"/>
      <c r="R96" s="33"/>
    </row>
    <row r="97" spans="1:19" s="142" customFormat="1" ht="13.5">
      <c r="A97" s="103">
        <v>414</v>
      </c>
      <c r="B97" s="145" t="s">
        <v>350</v>
      </c>
      <c r="C97" s="146">
        <v>0</v>
      </c>
      <c r="D97" s="147">
        <f t="shared" si="6"/>
        <v>0</v>
      </c>
      <c r="E97" s="328">
        <f>'El-xarji'!C97</f>
        <v>0</v>
      </c>
      <c r="F97" s="328">
        <f>'El-xarji'!D97</f>
        <v>0</v>
      </c>
      <c r="G97" s="328">
        <f>'El-xarji'!E97</f>
        <v>0</v>
      </c>
      <c r="H97" s="328">
        <f>'El-xarji'!F97</f>
        <v>0</v>
      </c>
      <c r="I97" s="328">
        <f>'El-xarji'!G97</f>
        <v>0</v>
      </c>
      <c r="J97" s="328">
        <f>'El-xarji'!H97</f>
        <v>0</v>
      </c>
      <c r="K97" s="328">
        <f>'El-xarji'!I97</f>
        <v>0</v>
      </c>
      <c r="L97" s="329">
        <f t="shared" si="8"/>
        <v>0</v>
      </c>
      <c r="M97" s="114">
        <v>895425011</v>
      </c>
      <c r="N97" s="115" t="s">
        <v>254</v>
      </c>
      <c r="O97" s="116" t="s">
        <v>255</v>
      </c>
      <c r="Q97" s="230"/>
      <c r="R97" s="292"/>
      <c r="S97" s="230"/>
    </row>
    <row r="98" spans="1:19" s="142" customFormat="1" ht="13.5">
      <c r="A98" s="103">
        <v>415</v>
      </c>
      <c r="B98" s="145" t="s">
        <v>349</v>
      </c>
      <c r="C98" s="146">
        <v>0</v>
      </c>
      <c r="D98" s="147">
        <f t="shared" si="6"/>
        <v>0</v>
      </c>
      <c r="E98" s="328">
        <f>'El-xarji'!C98</f>
        <v>0</v>
      </c>
      <c r="F98" s="328">
        <f>'El-xarji'!D98</f>
        <v>0</v>
      </c>
      <c r="G98" s="328">
        <f>'El-xarji'!E98</f>
        <v>0</v>
      </c>
      <c r="H98" s="328">
        <f>'El-xarji'!F98</f>
        <v>0</v>
      </c>
      <c r="I98" s="328">
        <f>'El-xarji'!G98</f>
        <v>0</v>
      </c>
      <c r="J98" s="328">
        <f>'El-xarji'!H98</f>
        <v>0</v>
      </c>
      <c r="K98" s="328">
        <f>'El-xarji'!I98</f>
        <v>0</v>
      </c>
      <c r="L98" s="329">
        <f t="shared" si="8"/>
        <v>0</v>
      </c>
      <c r="M98" s="114"/>
      <c r="N98" s="115" t="s">
        <v>254</v>
      </c>
      <c r="O98" s="116" t="s">
        <v>255</v>
      </c>
      <c r="Q98" s="230"/>
      <c r="R98" s="292"/>
      <c r="S98" s="230"/>
    </row>
    <row r="99" spans="1:19" s="142" customFormat="1" ht="13.5">
      <c r="A99" s="103">
        <v>416</v>
      </c>
      <c r="B99" s="145" t="s">
        <v>38</v>
      </c>
      <c r="C99" s="146">
        <v>0</v>
      </c>
      <c r="D99" s="147">
        <f t="shared" si="6"/>
        <v>0</v>
      </c>
      <c r="E99" s="328">
        <v>0</v>
      </c>
      <c r="F99" s="328">
        <v>0</v>
      </c>
      <c r="G99" s="328">
        <v>0</v>
      </c>
      <c r="H99" s="328">
        <v>0</v>
      </c>
      <c r="I99" s="328">
        <v>0</v>
      </c>
      <c r="J99" s="328">
        <v>0</v>
      </c>
      <c r="K99" s="328">
        <v>0</v>
      </c>
      <c r="L99" s="329">
        <f t="shared" si="8"/>
        <v>0</v>
      </c>
      <c r="M99" s="114">
        <v>877774011</v>
      </c>
      <c r="N99" s="115" t="s">
        <v>256</v>
      </c>
      <c r="O99" s="116" t="s">
        <v>257</v>
      </c>
      <c r="Q99" s="230"/>
      <c r="R99" s="292"/>
      <c r="S99" s="230"/>
    </row>
    <row r="100" spans="1:18" ht="13.5">
      <c r="A100" s="5">
        <v>417</v>
      </c>
      <c r="B100" s="73" t="s">
        <v>39</v>
      </c>
      <c r="C100" s="55">
        <v>27.05</v>
      </c>
      <c r="D100" s="87">
        <f t="shared" si="6"/>
        <v>0.005706269513121264</v>
      </c>
      <c r="E100" s="94">
        <f>'El-xarji'!C100</f>
        <v>119.0286768</v>
      </c>
      <c r="F100" s="95">
        <f>'Ind-xarji'!C100</f>
        <v>665.6161385115189</v>
      </c>
      <c r="G100" s="97">
        <f t="shared" si="7"/>
        <v>784.6448153115189</v>
      </c>
      <c r="H100" s="100">
        <f>Gadaxdebi!C100</f>
        <v>749</v>
      </c>
      <c r="I100" s="97">
        <f t="shared" si="9"/>
        <v>-35.64481531151887</v>
      </c>
      <c r="J100" s="231">
        <v>35.89032939392135</v>
      </c>
      <c r="K100" s="86">
        <f>-Sajarimo!C98</f>
        <v>0</v>
      </c>
      <c r="L100" s="143">
        <f t="shared" si="8"/>
        <v>0.24551408240247952</v>
      </c>
      <c r="M100" s="114">
        <v>577778077</v>
      </c>
      <c r="N100" s="115" t="s">
        <v>258</v>
      </c>
      <c r="O100" s="116" t="s">
        <v>259</v>
      </c>
      <c r="Q100" s="17"/>
      <c r="R100" s="33"/>
    </row>
    <row r="101" spans="1:18" ht="13.5">
      <c r="A101" s="5">
        <v>418</v>
      </c>
      <c r="B101" s="74" t="s">
        <v>96</v>
      </c>
      <c r="C101" s="55">
        <v>25.7</v>
      </c>
      <c r="D101" s="87">
        <f t="shared" si="6"/>
        <v>0.005421483419120757</v>
      </c>
      <c r="E101" s="94">
        <f>'El-xarji'!C101</f>
        <v>92.68859880000001</v>
      </c>
      <c r="F101" s="95">
        <f>'Ind-xarji'!C101</f>
        <v>632.3968487891326</v>
      </c>
      <c r="G101" s="97">
        <f t="shared" si="7"/>
        <v>725.0854475891326</v>
      </c>
      <c r="H101" s="100">
        <f>Gadaxdebi!C101</f>
        <v>700</v>
      </c>
      <c r="I101" s="97">
        <f t="shared" si="9"/>
        <v>-25.085447589132627</v>
      </c>
      <c r="J101" s="231">
        <v>-395.4712224412651</v>
      </c>
      <c r="K101" s="86">
        <f>-Sajarimo!C99</f>
        <v>-21.66</v>
      </c>
      <c r="L101" s="143">
        <f t="shared" si="8"/>
        <v>-442.2166700303978</v>
      </c>
      <c r="M101" s="114">
        <v>599571317</v>
      </c>
      <c r="N101" s="115" t="s">
        <v>260</v>
      </c>
      <c r="O101" s="116" t="s">
        <v>261</v>
      </c>
      <c r="Q101" s="17"/>
      <c r="R101" s="33"/>
    </row>
    <row r="102" spans="1:18" ht="13.5">
      <c r="A102" s="5">
        <v>419</v>
      </c>
      <c r="B102" s="74" t="s">
        <v>127</v>
      </c>
      <c r="C102" s="55">
        <v>53.35</v>
      </c>
      <c r="D102" s="87">
        <f t="shared" si="6"/>
        <v>0.01125432452957558</v>
      </c>
      <c r="E102" s="94">
        <f>'El-xarji'!C102</f>
        <v>123.157662</v>
      </c>
      <c r="F102" s="95">
        <f>'Ind-xarji'!C102</f>
        <v>1312.7771160661566</v>
      </c>
      <c r="G102" s="97">
        <f t="shared" si="7"/>
        <v>1435.9347780661567</v>
      </c>
      <c r="H102" s="100">
        <f>Gadaxdebi!C102</f>
        <v>2300</v>
      </c>
      <c r="I102" s="97">
        <f t="shared" si="9"/>
        <v>864.0652219338433</v>
      </c>
      <c r="J102" s="231">
        <v>51.92522243496137</v>
      </c>
      <c r="K102" s="86">
        <f>-Sajarimo!C100</f>
        <v>0</v>
      </c>
      <c r="L102" s="143">
        <f t="shared" si="8"/>
        <v>915.9904443688047</v>
      </c>
      <c r="M102" s="114">
        <v>577444221</v>
      </c>
      <c r="N102" s="115" t="s">
        <v>262</v>
      </c>
      <c r="O102" s="116" t="s">
        <v>263</v>
      </c>
      <c r="Q102" s="17"/>
      <c r="R102" s="33"/>
    </row>
    <row r="103" spans="1:18" ht="13.5">
      <c r="A103" s="5">
        <v>420</v>
      </c>
      <c r="B103" s="74" t="s">
        <v>40</v>
      </c>
      <c r="C103" s="55">
        <v>65.95</v>
      </c>
      <c r="D103" s="87">
        <f aca="true" t="shared" si="10" ref="D103:D134">C103/$C$149</f>
        <v>0.013912328073580308</v>
      </c>
      <c r="E103" s="94">
        <f>'El-xarji'!C103</f>
        <v>40.7203368</v>
      </c>
      <c r="F103" s="95">
        <f>'Ind-xarji'!C103</f>
        <v>1622.8238201417623</v>
      </c>
      <c r="G103" s="97">
        <f aca="true" t="shared" si="11" ref="G103:G134">SUM(E103:F103)</f>
        <v>1663.5441569417624</v>
      </c>
      <c r="H103" s="100">
        <f>Gadaxdebi!C103</f>
        <v>1690</v>
      </c>
      <c r="I103" s="97">
        <f t="shared" si="9"/>
        <v>26.455843058237633</v>
      </c>
      <c r="J103" s="231">
        <v>-26.49774483663174</v>
      </c>
      <c r="K103" s="86">
        <f>-Sajarimo!C101</f>
        <v>0</v>
      </c>
      <c r="L103" s="143">
        <f t="shared" si="8"/>
        <v>-0.041901778394105804</v>
      </c>
      <c r="M103" s="114">
        <v>591271010</v>
      </c>
      <c r="N103" s="115" t="s">
        <v>264</v>
      </c>
      <c r="O103" s="116" t="s">
        <v>265</v>
      </c>
      <c r="Q103" s="17"/>
      <c r="R103" s="33"/>
    </row>
    <row r="104" spans="1:18" ht="13.5">
      <c r="A104" s="5">
        <v>421</v>
      </c>
      <c r="B104" s="74" t="s">
        <v>41</v>
      </c>
      <c r="C104" s="55">
        <v>91.8</v>
      </c>
      <c r="D104" s="87">
        <f t="shared" si="10"/>
        <v>0.019365454392034454</v>
      </c>
      <c r="E104" s="94">
        <f>'El-xarji'!C104</f>
        <v>0</v>
      </c>
      <c r="F104" s="95">
        <f>'Ind-xarji'!C104</f>
        <v>2258.911701122271</v>
      </c>
      <c r="G104" s="97">
        <f t="shared" si="11"/>
        <v>2258.911701122271</v>
      </c>
      <c r="H104" s="100">
        <f>Gadaxdebi!C104</f>
        <v>1250</v>
      </c>
      <c r="I104" s="97">
        <f t="shared" si="9"/>
        <v>-1008.9117011222711</v>
      </c>
      <c r="J104" s="231">
        <v>306.7714575926795</v>
      </c>
      <c r="K104" s="86">
        <f>-Sajarimo!C102</f>
        <v>-23.89</v>
      </c>
      <c r="L104" s="143">
        <f t="shared" si="8"/>
        <v>-726.0302435295915</v>
      </c>
      <c r="M104" s="114">
        <v>571403797</v>
      </c>
      <c r="N104" s="115" t="s">
        <v>266</v>
      </c>
      <c r="O104" s="116" t="s">
        <v>267</v>
      </c>
      <c r="Q104" s="17"/>
      <c r="R104" s="33"/>
    </row>
    <row r="105" spans="1:18" ht="13.5">
      <c r="A105" s="5">
        <v>422</v>
      </c>
      <c r="B105" s="74" t="s">
        <v>374</v>
      </c>
      <c r="C105" s="55">
        <v>25.45</v>
      </c>
      <c r="D105" s="87">
        <f t="shared" si="10"/>
        <v>0.005368745253565108</v>
      </c>
      <c r="E105" s="94">
        <f>'El-xarji'!C105</f>
        <v>111.055464</v>
      </c>
      <c r="F105" s="95">
        <f>'Ind-xarji'!C105</f>
        <v>626.2451284701722</v>
      </c>
      <c r="G105" s="97">
        <f t="shared" si="11"/>
        <v>737.3005924701722</v>
      </c>
      <c r="H105" s="100">
        <f>Gadaxdebi!C105</f>
        <v>745.65</v>
      </c>
      <c r="I105" s="97">
        <f t="shared" si="9"/>
        <v>8.349407529827772</v>
      </c>
      <c r="J105" s="231">
        <v>7.34838290777428</v>
      </c>
      <c r="K105" s="86">
        <f>-Sajarimo!C103</f>
        <v>0</v>
      </c>
      <c r="L105" s="143">
        <f t="shared" si="8"/>
        <v>15.697790437602052</v>
      </c>
      <c r="M105" s="114">
        <v>577427195</v>
      </c>
      <c r="N105" s="115" t="s">
        <v>266</v>
      </c>
      <c r="O105" s="116" t="s">
        <v>267</v>
      </c>
      <c r="Q105" s="17"/>
      <c r="R105" s="33"/>
    </row>
    <row r="106" spans="1:18" ht="13.5">
      <c r="A106" s="5">
        <v>423</v>
      </c>
      <c r="B106" s="74" t="s">
        <v>97</v>
      </c>
      <c r="C106" s="55">
        <v>49.9</v>
      </c>
      <c r="D106" s="87">
        <f t="shared" si="10"/>
        <v>0.010526537844907617</v>
      </c>
      <c r="E106" s="94">
        <f>'El-xarji'!C106</f>
        <v>0.2847576</v>
      </c>
      <c r="F106" s="95">
        <f>'Ind-xarji'!C106</f>
        <v>1227.8833756645024</v>
      </c>
      <c r="G106" s="97">
        <f t="shared" si="11"/>
        <v>1228.1681332645023</v>
      </c>
      <c r="H106" s="100">
        <f>Gadaxdebi!C106</f>
        <v>1168.88</v>
      </c>
      <c r="I106" s="97">
        <f t="shared" si="9"/>
        <v>-59.28813326450222</v>
      </c>
      <c r="J106" s="231">
        <v>-20.527674788292707</v>
      </c>
      <c r="K106" s="86">
        <f>-Sajarimo!C104</f>
        <v>0</v>
      </c>
      <c r="L106" s="143">
        <f t="shared" si="8"/>
        <v>-79.81580805279492</v>
      </c>
      <c r="M106" s="114">
        <v>577948787</v>
      </c>
      <c r="N106" s="115" t="s">
        <v>268</v>
      </c>
      <c r="O106" s="116" t="s">
        <v>269</v>
      </c>
      <c r="Q106" s="17"/>
      <c r="R106" s="33"/>
    </row>
    <row r="107" spans="1:18" ht="13.5">
      <c r="A107" s="5">
        <v>424</v>
      </c>
      <c r="B107" s="73" t="s">
        <v>42</v>
      </c>
      <c r="C107" s="55">
        <v>48.9</v>
      </c>
      <c r="D107" s="87">
        <f t="shared" si="10"/>
        <v>0.01031558518268502</v>
      </c>
      <c r="E107" s="94">
        <f>'El-xarji'!C107</f>
        <v>52.9649136</v>
      </c>
      <c r="F107" s="95">
        <f>'Ind-xarji'!C107</f>
        <v>1203.276494388661</v>
      </c>
      <c r="G107" s="97">
        <f t="shared" si="11"/>
        <v>1256.241407988661</v>
      </c>
      <c r="H107" s="100">
        <f>Gadaxdebi!C107</f>
        <v>1196</v>
      </c>
      <c r="I107" s="97">
        <f t="shared" si="9"/>
        <v>-60.24140798866097</v>
      </c>
      <c r="J107" s="231">
        <v>-17.481445792135098</v>
      </c>
      <c r="K107" s="86">
        <f>-Sajarimo!C105</f>
        <v>0</v>
      </c>
      <c r="L107" s="143">
        <f t="shared" si="8"/>
        <v>-77.72285378079607</v>
      </c>
      <c r="M107" s="114">
        <v>899503003</v>
      </c>
      <c r="N107" s="115" t="s">
        <v>270</v>
      </c>
      <c r="O107" s="116" t="s">
        <v>271</v>
      </c>
      <c r="Q107" s="17"/>
      <c r="R107" s="33"/>
    </row>
    <row r="108" spans="1:18" ht="13.5">
      <c r="A108" s="110">
        <v>425</v>
      </c>
      <c r="B108" s="74" t="s">
        <v>366</v>
      </c>
      <c r="C108" s="56">
        <v>26.2</v>
      </c>
      <c r="D108" s="111">
        <f t="shared" si="10"/>
        <v>0.005526959750232056</v>
      </c>
      <c r="E108" s="94">
        <f>'El-xarji'!C108</f>
        <v>92.4038412</v>
      </c>
      <c r="F108" s="95">
        <f>'Ind-xarji'!C108</f>
        <v>644.7002894270537</v>
      </c>
      <c r="G108" s="112">
        <f t="shared" si="11"/>
        <v>737.1041306270537</v>
      </c>
      <c r="H108" s="101">
        <f>Gadaxdebi!C108</f>
        <v>0</v>
      </c>
      <c r="I108" s="112">
        <f t="shared" si="9"/>
        <v>-737.1041306270537</v>
      </c>
      <c r="J108" s="232">
        <v>-337.35791633934446</v>
      </c>
      <c r="K108" s="113">
        <f>-Sajarimo!C106</f>
        <v>0</v>
      </c>
      <c r="L108" s="143">
        <f t="shared" si="8"/>
        <v>-1074.4620469663982</v>
      </c>
      <c r="M108" s="114"/>
      <c r="N108" s="115" t="s">
        <v>272</v>
      </c>
      <c r="O108" s="116" t="s">
        <v>273</v>
      </c>
      <c r="Q108" s="17"/>
      <c r="R108" s="33"/>
    </row>
    <row r="109" spans="1:18" ht="14.25" thickBot="1">
      <c r="A109" s="117">
        <v>426</v>
      </c>
      <c r="B109" s="118" t="s">
        <v>366</v>
      </c>
      <c r="C109" s="119">
        <v>26.2</v>
      </c>
      <c r="D109" s="120">
        <f t="shared" si="10"/>
        <v>0.005526959750232056</v>
      </c>
      <c r="E109" s="94">
        <f>'El-xarji'!C109</f>
        <v>0</v>
      </c>
      <c r="F109" s="95">
        <f>'Ind-xarji'!C109</f>
        <v>644.7002894270537</v>
      </c>
      <c r="G109" s="122">
        <f t="shared" si="11"/>
        <v>644.7002894270537</v>
      </c>
      <c r="H109" s="123">
        <f>Gadaxdebi!C109</f>
        <v>0</v>
      </c>
      <c r="I109" s="122">
        <f t="shared" si="9"/>
        <v>-644.7002894270537</v>
      </c>
      <c r="J109" s="236">
        <v>-315.6103247393445</v>
      </c>
      <c r="K109" s="237">
        <f>-Sajarimo!C107</f>
        <v>0</v>
      </c>
      <c r="L109" s="143">
        <f t="shared" si="8"/>
        <v>-960.3106141663982</v>
      </c>
      <c r="M109" s="124"/>
      <c r="N109" s="125" t="s">
        <v>274</v>
      </c>
      <c r="O109" s="126" t="s">
        <v>275</v>
      </c>
      <c r="Q109" s="17"/>
      <c r="R109" s="33"/>
    </row>
    <row r="110" spans="1:18" ht="13.5">
      <c r="A110" s="164">
        <v>501</v>
      </c>
      <c r="B110" s="165" t="s">
        <v>328</v>
      </c>
      <c r="C110" s="166">
        <v>22.2</v>
      </c>
      <c r="D110" s="167">
        <f t="shared" si="10"/>
        <v>0.004683149101341665</v>
      </c>
      <c r="E110" s="94">
        <f>'El-xarji'!C110</f>
        <v>171.2816964</v>
      </c>
      <c r="F110" s="95">
        <f>'Ind-xarji'!C110</f>
        <v>546.2727643236864</v>
      </c>
      <c r="G110" s="168">
        <f t="shared" si="11"/>
        <v>717.5544607236864</v>
      </c>
      <c r="H110" s="128">
        <f>Gadaxdebi!C110</f>
        <v>669</v>
      </c>
      <c r="I110" s="168">
        <f t="shared" si="9"/>
        <v>-48.55446072368636</v>
      </c>
      <c r="J110" s="233">
        <v>49.30466324528851</v>
      </c>
      <c r="K110" s="141">
        <f>-Sajarimo!C108</f>
        <v>0</v>
      </c>
      <c r="L110" s="143">
        <f t="shared" si="8"/>
        <v>0.750202521602148</v>
      </c>
      <c r="M110" s="153"/>
      <c r="N110" s="154"/>
      <c r="O110" s="172" t="s">
        <v>328</v>
      </c>
      <c r="Q110" s="17"/>
      <c r="R110" s="33"/>
    </row>
    <row r="111" spans="1:18" ht="13.5">
      <c r="A111" s="5">
        <v>502</v>
      </c>
      <c r="B111" s="73" t="s">
        <v>358</v>
      </c>
      <c r="C111" s="55">
        <v>22.2</v>
      </c>
      <c r="D111" s="87">
        <f t="shared" si="10"/>
        <v>0.004683149101341665</v>
      </c>
      <c r="E111" s="94">
        <f>'El-xarji'!C111</f>
        <v>59.37195960000001</v>
      </c>
      <c r="F111" s="95">
        <f>'Ind-xarji'!C111</f>
        <v>546.2727643236864</v>
      </c>
      <c r="G111" s="97">
        <f t="shared" si="11"/>
        <v>605.6447239236863</v>
      </c>
      <c r="H111" s="100">
        <f>Gadaxdebi!C111</f>
        <v>200</v>
      </c>
      <c r="I111" s="97">
        <f t="shared" si="9"/>
        <v>-405.64472392368634</v>
      </c>
      <c r="J111" s="231">
        <v>27.345043645288428</v>
      </c>
      <c r="K111" s="86">
        <f>-Sajarimo!C109</f>
        <v>0</v>
      </c>
      <c r="L111" s="143">
        <f t="shared" si="8"/>
        <v>-378.2996802783979</v>
      </c>
      <c r="M111" s="114"/>
      <c r="N111" s="115" t="s">
        <v>276</v>
      </c>
      <c r="O111" s="116" t="s">
        <v>277</v>
      </c>
      <c r="Q111" s="17"/>
      <c r="R111" s="33"/>
    </row>
    <row r="112" spans="1:18" ht="13.5">
      <c r="A112" s="5">
        <v>503</v>
      </c>
      <c r="B112" s="73" t="s">
        <v>109</v>
      </c>
      <c r="C112" s="55">
        <v>22.2</v>
      </c>
      <c r="D112" s="87">
        <f t="shared" si="10"/>
        <v>0.004683149101341665</v>
      </c>
      <c r="E112" s="94">
        <f>'El-xarji'!C112</f>
        <v>0</v>
      </c>
      <c r="F112" s="95">
        <f>'Ind-xarji'!C112</f>
        <v>546.2727643236864</v>
      </c>
      <c r="G112" s="97">
        <f t="shared" si="11"/>
        <v>546.2727643236864</v>
      </c>
      <c r="H112" s="100">
        <f>Gadaxdebi!C112</f>
        <v>540</v>
      </c>
      <c r="I112" s="97">
        <f t="shared" si="9"/>
        <v>-6.272764323686374</v>
      </c>
      <c r="J112" s="231">
        <v>55.89590804528848</v>
      </c>
      <c r="K112" s="86">
        <f>-Sajarimo!C110</f>
        <v>0</v>
      </c>
      <c r="L112" s="143">
        <f t="shared" si="8"/>
        <v>49.623143721602105</v>
      </c>
      <c r="M112" s="114">
        <v>599533085</v>
      </c>
      <c r="N112" s="115" t="s">
        <v>242</v>
      </c>
      <c r="O112" s="116" t="s">
        <v>243</v>
      </c>
      <c r="Q112" s="17"/>
      <c r="R112" s="33"/>
    </row>
    <row r="113" spans="1:18" ht="13.5">
      <c r="A113" s="5">
        <v>504</v>
      </c>
      <c r="B113" s="73" t="s">
        <v>109</v>
      </c>
      <c r="C113" s="55">
        <v>22.2</v>
      </c>
      <c r="D113" s="87">
        <f t="shared" si="10"/>
        <v>0.004683149101341665</v>
      </c>
      <c r="E113" s="94">
        <f>'El-xarji'!C113</f>
        <v>52.3953984</v>
      </c>
      <c r="F113" s="95">
        <f>'Ind-xarji'!C113</f>
        <v>546.2727643236864</v>
      </c>
      <c r="G113" s="97">
        <f t="shared" si="11"/>
        <v>598.6681627236864</v>
      </c>
      <c r="H113" s="100">
        <f>Gadaxdebi!C113</f>
        <v>685</v>
      </c>
      <c r="I113" s="97">
        <f t="shared" si="9"/>
        <v>86.33183727631365</v>
      </c>
      <c r="J113" s="231">
        <v>-36.456104754711475</v>
      </c>
      <c r="K113" s="86">
        <f>-Sajarimo!C111</f>
        <v>0</v>
      </c>
      <c r="L113" s="143">
        <f t="shared" si="8"/>
        <v>49.875732521602174</v>
      </c>
      <c r="M113" s="114"/>
      <c r="N113" s="115" t="s">
        <v>242</v>
      </c>
      <c r="O113" s="116" t="s">
        <v>243</v>
      </c>
      <c r="Q113" s="17"/>
      <c r="R113" s="33"/>
    </row>
    <row r="114" spans="1:18" ht="13.5">
      <c r="A114" s="5">
        <v>505</v>
      </c>
      <c r="B114" s="73" t="s">
        <v>43</v>
      </c>
      <c r="C114" s="55">
        <v>22.2</v>
      </c>
      <c r="D114" s="87">
        <f t="shared" si="10"/>
        <v>0.004683149101341665</v>
      </c>
      <c r="E114" s="94">
        <f>'El-xarji'!C114</f>
        <v>66.918036</v>
      </c>
      <c r="F114" s="95">
        <f>'Ind-xarji'!C114</f>
        <v>546.2727643236864</v>
      </c>
      <c r="G114" s="97">
        <f t="shared" si="11"/>
        <v>613.1908003236864</v>
      </c>
      <c r="H114" s="100">
        <f>Gadaxdebi!C114</f>
        <v>600</v>
      </c>
      <c r="I114" s="97">
        <f t="shared" si="9"/>
        <v>-13.190800323686403</v>
      </c>
      <c r="J114" s="231">
        <v>32.2794660452884</v>
      </c>
      <c r="K114" s="86">
        <f>-Sajarimo!C112</f>
        <v>0</v>
      </c>
      <c r="L114" s="143">
        <f t="shared" si="8"/>
        <v>19.088665721602</v>
      </c>
      <c r="M114" s="114">
        <v>577905521</v>
      </c>
      <c r="N114" s="115" t="s">
        <v>278</v>
      </c>
      <c r="O114" s="116" t="s">
        <v>279</v>
      </c>
      <c r="Q114" s="17"/>
      <c r="R114" s="33"/>
    </row>
    <row r="115" spans="1:18" ht="13.5">
      <c r="A115" s="5">
        <v>506</v>
      </c>
      <c r="B115" s="73" t="s">
        <v>44</v>
      </c>
      <c r="C115" s="55">
        <v>22.2</v>
      </c>
      <c r="D115" s="87">
        <f t="shared" si="10"/>
        <v>0.004683149101341665</v>
      </c>
      <c r="E115" s="94">
        <f>'El-xarji'!C115</f>
        <v>75.88790039999999</v>
      </c>
      <c r="F115" s="95">
        <f>'Ind-xarji'!C115</f>
        <v>546.2727643236864</v>
      </c>
      <c r="G115" s="97">
        <f t="shared" si="11"/>
        <v>622.1606647236864</v>
      </c>
      <c r="H115" s="100">
        <f>Gadaxdebi!C115</f>
        <v>300</v>
      </c>
      <c r="I115" s="97">
        <f t="shared" si="9"/>
        <v>-322.1606647236864</v>
      </c>
      <c r="J115" s="231">
        <v>-159.1947599547115</v>
      </c>
      <c r="K115" s="86">
        <f>-Sajarimo!C113</f>
        <v>-13.66</v>
      </c>
      <c r="L115" s="143">
        <f t="shared" si="8"/>
        <v>-495.0154246783979</v>
      </c>
      <c r="M115" s="114"/>
      <c r="N115" s="115" t="s">
        <v>178</v>
      </c>
      <c r="O115" s="116" t="s">
        <v>179</v>
      </c>
      <c r="Q115" s="17"/>
      <c r="R115" s="33"/>
    </row>
    <row r="116" spans="1:18" ht="13.5">
      <c r="A116" s="5">
        <v>507</v>
      </c>
      <c r="B116" s="73" t="s">
        <v>45</v>
      </c>
      <c r="C116" s="55">
        <v>22.2</v>
      </c>
      <c r="D116" s="87">
        <f t="shared" si="10"/>
        <v>0.004683149101341665</v>
      </c>
      <c r="E116" s="94">
        <f>'El-xarji'!C116</f>
        <v>48.9783072</v>
      </c>
      <c r="F116" s="95">
        <f>'Ind-xarji'!C116</f>
        <v>546.2727643236864</v>
      </c>
      <c r="G116" s="97">
        <f t="shared" si="11"/>
        <v>595.2510715236864</v>
      </c>
      <c r="H116" s="100">
        <f>Gadaxdebi!C116</f>
        <v>420</v>
      </c>
      <c r="I116" s="97">
        <f t="shared" si="9"/>
        <v>-175.2510715236864</v>
      </c>
      <c r="J116" s="231">
        <v>-100.85827435471151</v>
      </c>
      <c r="K116" s="86">
        <f>-Sajarimo!C114</f>
        <v>-10.53</v>
      </c>
      <c r="L116" s="143">
        <f t="shared" si="8"/>
        <v>-286.6393458783979</v>
      </c>
      <c r="M116" s="114">
        <v>599258455</v>
      </c>
      <c r="N116" s="115" t="s">
        <v>280</v>
      </c>
      <c r="O116" s="116" t="s">
        <v>281</v>
      </c>
      <c r="Q116" s="17"/>
      <c r="R116" s="33"/>
    </row>
    <row r="117" spans="1:18" ht="13.5">
      <c r="A117" s="5">
        <v>508</v>
      </c>
      <c r="B117" s="74" t="s">
        <v>104</v>
      </c>
      <c r="C117" s="55">
        <v>22.2</v>
      </c>
      <c r="D117" s="87">
        <f t="shared" si="10"/>
        <v>0.004683149101341665</v>
      </c>
      <c r="E117" s="94">
        <f>'El-xarji'!C117</f>
        <v>23.7772596</v>
      </c>
      <c r="F117" s="95">
        <f>'Ind-xarji'!C117</f>
        <v>546.2727643236864</v>
      </c>
      <c r="G117" s="97">
        <f t="shared" si="11"/>
        <v>570.0500239236864</v>
      </c>
      <c r="H117" s="100">
        <f>Gadaxdebi!C117</f>
        <v>458.81</v>
      </c>
      <c r="I117" s="97">
        <f t="shared" si="9"/>
        <v>-111.24002392368635</v>
      </c>
      <c r="J117" s="231">
        <v>75.72898284528861</v>
      </c>
      <c r="K117" s="86">
        <f>-Sajarimo!C115</f>
        <v>0</v>
      </c>
      <c r="L117" s="143">
        <f t="shared" si="8"/>
        <v>-35.51104107839774</v>
      </c>
      <c r="M117" s="114">
        <v>558557638</v>
      </c>
      <c r="N117" s="115" t="s">
        <v>282</v>
      </c>
      <c r="O117" s="116" t="s">
        <v>283</v>
      </c>
      <c r="Q117" s="17"/>
      <c r="R117" s="33"/>
    </row>
    <row r="118" spans="1:18" ht="13.5">
      <c r="A118" s="5">
        <v>509</v>
      </c>
      <c r="B118" s="74" t="s">
        <v>46</v>
      </c>
      <c r="C118" s="55">
        <v>102.55</v>
      </c>
      <c r="D118" s="87">
        <f t="shared" si="10"/>
        <v>0.021633195510927378</v>
      </c>
      <c r="E118" s="94">
        <f>'El-xarji'!C118</f>
        <v>67.3451724</v>
      </c>
      <c r="F118" s="95">
        <f>'Ind-xarji'!C118</f>
        <v>2523.43567483757</v>
      </c>
      <c r="G118" s="97">
        <f t="shared" si="11"/>
        <v>2590.78084723757</v>
      </c>
      <c r="H118" s="100">
        <f>Gadaxdebi!C118</f>
        <v>2700</v>
      </c>
      <c r="I118" s="97">
        <f t="shared" si="9"/>
        <v>109.21915276242999</v>
      </c>
      <c r="J118" s="231">
        <v>-3.3461680160212666</v>
      </c>
      <c r="K118" s="86">
        <f>-Sajarimo!C116</f>
        <v>0</v>
      </c>
      <c r="L118" s="143">
        <f t="shared" si="8"/>
        <v>105.87298474640872</v>
      </c>
      <c r="M118" s="114">
        <v>899584545</v>
      </c>
      <c r="N118" s="115" t="s">
        <v>284</v>
      </c>
      <c r="O118" s="116" t="s">
        <v>285</v>
      </c>
      <c r="Q118" s="17"/>
      <c r="R118" s="33"/>
    </row>
    <row r="119" spans="1:18" ht="13.5">
      <c r="A119" s="5">
        <v>510</v>
      </c>
      <c r="B119" s="74" t="s">
        <v>98</v>
      </c>
      <c r="C119" s="55">
        <v>22.2</v>
      </c>
      <c r="D119" s="87">
        <f t="shared" si="10"/>
        <v>0.004683149101341665</v>
      </c>
      <c r="E119" s="94">
        <f>'El-xarji'!C119</f>
        <v>73.0403244</v>
      </c>
      <c r="F119" s="95">
        <f>'Ind-xarji'!C119</f>
        <v>546.2727643236864</v>
      </c>
      <c r="G119" s="97">
        <f t="shared" si="11"/>
        <v>619.3130887236864</v>
      </c>
      <c r="H119" s="100">
        <f>Gadaxdebi!C119</f>
        <v>735</v>
      </c>
      <c r="I119" s="97">
        <f t="shared" si="9"/>
        <v>115.6869112763136</v>
      </c>
      <c r="J119" s="231">
        <v>-205.6338355547115</v>
      </c>
      <c r="K119" s="86">
        <f>-Sajarimo!C117</f>
        <v>-9.36</v>
      </c>
      <c r="L119" s="143">
        <f t="shared" si="8"/>
        <v>-99.30692427839791</v>
      </c>
      <c r="M119" s="114">
        <v>599150103</v>
      </c>
      <c r="N119" s="115" t="s">
        <v>286</v>
      </c>
      <c r="O119" s="116" t="s">
        <v>287</v>
      </c>
      <c r="Q119" s="17"/>
      <c r="R119" s="33"/>
    </row>
    <row r="120" spans="1:18" ht="13.5">
      <c r="A120" s="5">
        <v>511</v>
      </c>
      <c r="B120" s="74" t="s">
        <v>98</v>
      </c>
      <c r="C120" s="55">
        <v>22.2</v>
      </c>
      <c r="D120" s="87">
        <f t="shared" si="10"/>
        <v>0.004683149101341665</v>
      </c>
      <c r="E120" s="94">
        <f>'El-xarji'!C120</f>
        <v>0</v>
      </c>
      <c r="F120" s="95">
        <f>'Ind-xarji'!C120</f>
        <v>546.2727643236864</v>
      </c>
      <c r="G120" s="97">
        <f t="shared" si="11"/>
        <v>546.2727643236864</v>
      </c>
      <c r="H120" s="100">
        <f>Gadaxdebi!C120</f>
        <v>615</v>
      </c>
      <c r="I120" s="97">
        <f t="shared" si="9"/>
        <v>68.72723567631363</v>
      </c>
      <c r="J120" s="231">
        <v>-153.4240919547115</v>
      </c>
      <c r="K120" s="86">
        <f>-Sajarimo!C118</f>
        <v>-9.31</v>
      </c>
      <c r="L120" s="143">
        <f t="shared" si="8"/>
        <v>-94.00685627839789</v>
      </c>
      <c r="M120" s="114"/>
      <c r="N120" s="115" t="s">
        <v>288</v>
      </c>
      <c r="O120" s="116" t="s">
        <v>289</v>
      </c>
      <c r="Q120" s="17"/>
      <c r="R120" s="33"/>
    </row>
    <row r="121" spans="1:18" ht="13.5">
      <c r="A121" s="5">
        <v>512</v>
      </c>
      <c r="B121" s="74" t="s">
        <v>47</v>
      </c>
      <c r="C121" s="55">
        <v>22.2</v>
      </c>
      <c r="D121" s="87">
        <f t="shared" si="10"/>
        <v>0.004683149101341665</v>
      </c>
      <c r="E121" s="94">
        <f>'El-xarji'!C121</f>
        <v>33.7437756</v>
      </c>
      <c r="F121" s="95">
        <f>'Ind-xarji'!C121</f>
        <v>546.2727643236864</v>
      </c>
      <c r="G121" s="97">
        <f t="shared" si="11"/>
        <v>580.0165399236864</v>
      </c>
      <c r="H121" s="100">
        <f>Gadaxdebi!C121</f>
        <v>875</v>
      </c>
      <c r="I121" s="97">
        <f t="shared" si="9"/>
        <v>294.9834600763136</v>
      </c>
      <c r="J121" s="231">
        <v>-320.4420919547115</v>
      </c>
      <c r="K121" s="86">
        <f>-Sajarimo!C119</f>
        <v>0</v>
      </c>
      <c r="L121" s="143">
        <f t="shared" si="8"/>
        <v>-25.45863187839791</v>
      </c>
      <c r="M121" s="114">
        <v>599555997</v>
      </c>
      <c r="N121" s="115" t="s">
        <v>290</v>
      </c>
      <c r="O121" s="116" t="s">
        <v>291</v>
      </c>
      <c r="Q121" s="17"/>
      <c r="R121" s="33"/>
    </row>
    <row r="122" spans="1:18" ht="13.5">
      <c r="A122" s="5">
        <v>513</v>
      </c>
      <c r="B122" s="74" t="s">
        <v>47</v>
      </c>
      <c r="C122" s="55">
        <v>22.2</v>
      </c>
      <c r="D122" s="87">
        <f t="shared" si="10"/>
        <v>0.004683149101341665</v>
      </c>
      <c r="E122" s="94">
        <f>'El-xarji'!C122</f>
        <v>7.5460764000000005</v>
      </c>
      <c r="F122" s="95">
        <f>'Ind-xarji'!C122</f>
        <v>546.2727643236864</v>
      </c>
      <c r="G122" s="97">
        <f t="shared" si="11"/>
        <v>553.8188407236863</v>
      </c>
      <c r="H122" s="100">
        <f>Gadaxdebi!C122</f>
        <v>875</v>
      </c>
      <c r="I122" s="97">
        <f t="shared" si="9"/>
        <v>321.1811592763137</v>
      </c>
      <c r="J122" s="231">
        <v>-349.9980919547115</v>
      </c>
      <c r="K122" s="86">
        <f>-Sajarimo!C120</f>
        <v>0</v>
      </c>
      <c r="L122" s="143">
        <f t="shared" si="8"/>
        <v>-28.816932678397848</v>
      </c>
      <c r="M122" s="114"/>
      <c r="N122" s="115" t="s">
        <v>290</v>
      </c>
      <c r="O122" s="116" t="s">
        <v>291</v>
      </c>
      <c r="Q122" s="17"/>
      <c r="R122" s="33"/>
    </row>
    <row r="123" spans="1:18" ht="13.5">
      <c r="A123" s="5">
        <v>514</v>
      </c>
      <c r="B123" s="74" t="s">
        <v>48</v>
      </c>
      <c r="C123" s="55">
        <v>42.4</v>
      </c>
      <c r="D123" s="87">
        <f t="shared" si="10"/>
        <v>0.008944392878238136</v>
      </c>
      <c r="E123" s="94">
        <f>'El-xarji'!C123</f>
        <v>73.6098396</v>
      </c>
      <c r="F123" s="95">
        <f>'Ind-xarji'!C123</f>
        <v>1043.3317660956895</v>
      </c>
      <c r="G123" s="97">
        <f t="shared" si="11"/>
        <v>1116.9416056956895</v>
      </c>
      <c r="H123" s="100">
        <f>Gadaxdebi!C123</f>
        <v>1000</v>
      </c>
      <c r="I123" s="97">
        <f t="shared" si="9"/>
        <v>-116.94160569568953</v>
      </c>
      <c r="J123" s="231">
        <v>51.896764082893114</v>
      </c>
      <c r="K123" s="86">
        <f>-Sajarimo!C121</f>
        <v>0</v>
      </c>
      <c r="L123" s="143">
        <f t="shared" si="8"/>
        <v>-65.04484161279642</v>
      </c>
      <c r="M123" s="114">
        <v>899145627</v>
      </c>
      <c r="N123" s="115" t="s">
        <v>292</v>
      </c>
      <c r="O123" s="116" t="s">
        <v>293</v>
      </c>
      <c r="Q123" s="17"/>
      <c r="R123" s="33"/>
    </row>
    <row r="124" spans="1:18" ht="13.5">
      <c r="A124" s="5">
        <v>515</v>
      </c>
      <c r="B124" s="74" t="s">
        <v>99</v>
      </c>
      <c r="C124" s="55">
        <v>28.5</v>
      </c>
      <c r="D124" s="87">
        <f t="shared" si="10"/>
        <v>0.00601215087334403</v>
      </c>
      <c r="E124" s="94">
        <f>'El-xarji'!C124</f>
        <v>60.9381264</v>
      </c>
      <c r="F124" s="95">
        <f>'Ind-xarji'!C124</f>
        <v>701.2961163614893</v>
      </c>
      <c r="G124" s="97">
        <f t="shared" si="11"/>
        <v>762.2342427614893</v>
      </c>
      <c r="H124" s="100">
        <f>Gadaxdebi!C124</f>
        <v>687</v>
      </c>
      <c r="I124" s="97">
        <f t="shared" si="9"/>
        <v>-75.23424276148933</v>
      </c>
      <c r="J124" s="231">
        <v>29.801672609492016</v>
      </c>
      <c r="K124" s="86">
        <f>-Sajarimo!C122</f>
        <v>0</v>
      </c>
      <c r="L124" s="143">
        <f t="shared" si="8"/>
        <v>-45.43257015199731</v>
      </c>
      <c r="M124" s="114">
        <v>577960202</v>
      </c>
      <c r="N124" s="115" t="s">
        <v>294</v>
      </c>
      <c r="O124" s="116" t="s">
        <v>295</v>
      </c>
      <c r="Q124" s="17"/>
      <c r="R124" s="33"/>
    </row>
    <row r="125" spans="1:18" ht="13.5">
      <c r="A125" s="5">
        <v>516</v>
      </c>
      <c r="B125" s="74" t="s">
        <v>124</v>
      </c>
      <c r="C125" s="55">
        <v>22.2</v>
      </c>
      <c r="D125" s="87">
        <f t="shared" si="10"/>
        <v>0.004683149101341665</v>
      </c>
      <c r="E125" s="94">
        <f>'El-xarji'!C125</f>
        <v>53.5344288</v>
      </c>
      <c r="F125" s="95">
        <f>'Ind-xarji'!C125</f>
        <v>546.2727643236864</v>
      </c>
      <c r="G125" s="97">
        <f t="shared" si="11"/>
        <v>599.8071931236864</v>
      </c>
      <c r="H125" s="100">
        <f>Gadaxdebi!C125</f>
        <v>570</v>
      </c>
      <c r="I125" s="97">
        <f t="shared" si="9"/>
        <v>-29.807193123686375</v>
      </c>
      <c r="J125" s="231">
        <v>176.58129524528846</v>
      </c>
      <c r="K125" s="86">
        <f>-Sajarimo!C123</f>
        <v>0</v>
      </c>
      <c r="L125" s="143">
        <f t="shared" si="8"/>
        <v>146.77410212160208</v>
      </c>
      <c r="M125" s="114"/>
      <c r="N125" s="115" t="s">
        <v>296</v>
      </c>
      <c r="O125" s="116" t="s">
        <v>297</v>
      </c>
      <c r="Q125" s="17"/>
      <c r="R125" s="33"/>
    </row>
    <row r="126" spans="1:18" ht="12.75">
      <c r="A126" s="110">
        <v>517</v>
      </c>
      <c r="B126" s="116" t="s">
        <v>333</v>
      </c>
      <c r="C126" s="56">
        <v>22.2</v>
      </c>
      <c r="D126" s="111">
        <f t="shared" si="10"/>
        <v>0.004683149101341665</v>
      </c>
      <c r="E126" s="94">
        <f>'El-xarji'!C126</f>
        <v>96.3904476</v>
      </c>
      <c r="F126" s="95">
        <f>'Ind-xarji'!C126</f>
        <v>546.2727643236864</v>
      </c>
      <c r="G126" s="97">
        <f>SUM(E126:F126)</f>
        <v>642.6632119236864</v>
      </c>
      <c r="H126" s="100">
        <f>Gadaxdebi!C126</f>
        <v>1100</v>
      </c>
      <c r="I126" s="97">
        <f>H126-G126</f>
        <v>457.3367880763136</v>
      </c>
      <c r="J126" s="231">
        <v>-750.98</v>
      </c>
      <c r="K126" s="86">
        <f>-Sajarimo!C124</f>
        <v>-21.66</v>
      </c>
      <c r="L126" s="143">
        <f>I126+J126+K126</f>
        <v>-315.30321192368643</v>
      </c>
      <c r="M126" s="114"/>
      <c r="N126" s="115"/>
      <c r="O126" s="116" t="s">
        <v>333</v>
      </c>
      <c r="Q126" s="17"/>
      <c r="R126" s="33"/>
    </row>
    <row r="127" spans="1:18" ht="12.75">
      <c r="A127" s="110">
        <v>518</v>
      </c>
      <c r="B127" s="116" t="s">
        <v>333</v>
      </c>
      <c r="C127" s="56">
        <v>22.2</v>
      </c>
      <c r="D127" s="111">
        <f t="shared" si="10"/>
        <v>0.004683149101341665</v>
      </c>
      <c r="E127" s="94">
        <f>'El-xarji'!C127</f>
        <v>0</v>
      </c>
      <c r="F127" s="95">
        <f>'Ind-xarji'!C127</f>
        <v>546.2727643236864</v>
      </c>
      <c r="G127" s="97">
        <f>SUM(E127:F127)</f>
        <v>546.2727643236864</v>
      </c>
      <c r="H127" s="100">
        <f>Gadaxdebi!C127</f>
        <v>1100</v>
      </c>
      <c r="I127" s="97">
        <f>H127-G127</f>
        <v>553.7272356763136</v>
      </c>
      <c r="J127" s="231">
        <v>-750.98</v>
      </c>
      <c r="K127" s="86">
        <f>-Sajarimo!C125</f>
        <v>-21.66</v>
      </c>
      <c r="L127" s="143">
        <f>I127+J127+K127</f>
        <v>-218.9127643236864</v>
      </c>
      <c r="M127" s="114"/>
      <c r="N127" s="115"/>
      <c r="O127" s="116" t="s">
        <v>333</v>
      </c>
      <c r="Q127" s="17"/>
      <c r="R127" s="33"/>
    </row>
    <row r="128" spans="1:18" ht="13.5">
      <c r="A128" s="5">
        <v>519</v>
      </c>
      <c r="B128" s="74" t="s">
        <v>49</v>
      </c>
      <c r="C128" s="55">
        <v>22.2</v>
      </c>
      <c r="D128" s="87">
        <f t="shared" si="10"/>
        <v>0.004683149101341665</v>
      </c>
      <c r="E128" s="94">
        <f>'El-xarji'!C128</f>
        <v>117.1777524</v>
      </c>
      <c r="F128" s="95">
        <f>'Ind-xarji'!C128</f>
        <v>546.2727643236864</v>
      </c>
      <c r="G128" s="97">
        <f t="shared" si="11"/>
        <v>663.4505167236864</v>
      </c>
      <c r="H128" s="100">
        <f>Gadaxdebi!C128</f>
        <v>750</v>
      </c>
      <c r="I128" s="97">
        <f t="shared" si="9"/>
        <v>86.5494832763136</v>
      </c>
      <c r="J128" s="231">
        <v>-142.6259883547114</v>
      </c>
      <c r="K128" s="86">
        <f>-Sajarimo!C126</f>
        <v>-13.65</v>
      </c>
      <c r="L128" s="143">
        <f t="shared" si="8"/>
        <v>-69.72650507839782</v>
      </c>
      <c r="M128" s="114">
        <v>599577478</v>
      </c>
      <c r="N128" s="115" t="s">
        <v>298</v>
      </c>
      <c r="O128" s="116" t="s">
        <v>299</v>
      </c>
      <c r="Q128" s="17"/>
      <c r="R128" s="33"/>
    </row>
    <row r="129" spans="1:18" ht="13.5">
      <c r="A129" s="5">
        <v>520</v>
      </c>
      <c r="B129" s="74" t="s">
        <v>49</v>
      </c>
      <c r="C129" s="55">
        <v>22.2</v>
      </c>
      <c r="D129" s="87">
        <f t="shared" si="10"/>
        <v>0.004683149101341665</v>
      </c>
      <c r="E129" s="94">
        <f>'El-xarji'!C129</f>
        <v>0</v>
      </c>
      <c r="F129" s="95">
        <f>'Ind-xarji'!C129</f>
        <v>546.2727643236864</v>
      </c>
      <c r="G129" s="97">
        <f t="shared" si="11"/>
        <v>546.2727643236864</v>
      </c>
      <c r="H129" s="100">
        <f>Gadaxdebi!C129</f>
        <v>630</v>
      </c>
      <c r="I129" s="97">
        <f t="shared" si="9"/>
        <v>83.72723567631363</v>
      </c>
      <c r="J129" s="231">
        <v>-145.4340919547115</v>
      </c>
      <c r="K129" s="86">
        <f>-Sajarimo!C127</f>
        <v>-12.37</v>
      </c>
      <c r="L129" s="143">
        <f t="shared" si="8"/>
        <v>-74.07685627839788</v>
      </c>
      <c r="M129" s="114"/>
      <c r="N129" s="115" t="s">
        <v>298</v>
      </c>
      <c r="O129" s="116" t="s">
        <v>299</v>
      </c>
      <c r="Q129" s="17"/>
      <c r="R129" s="33"/>
    </row>
    <row r="130" spans="1:18" ht="13.5">
      <c r="A130" s="110">
        <v>521</v>
      </c>
      <c r="B130" s="74" t="s">
        <v>351</v>
      </c>
      <c r="C130" s="56">
        <v>22.2</v>
      </c>
      <c r="D130" s="111">
        <f t="shared" si="10"/>
        <v>0.004683149101341665</v>
      </c>
      <c r="E130" s="94">
        <f>'El-xarji'!C130</f>
        <v>15.8040468</v>
      </c>
      <c r="F130" s="95">
        <f>'Ind-xarji'!C130</f>
        <v>546.2727643236864</v>
      </c>
      <c r="G130" s="112">
        <f t="shared" si="11"/>
        <v>562.0768111236864</v>
      </c>
      <c r="H130" s="101">
        <f>Gadaxdebi!C130</f>
        <v>346</v>
      </c>
      <c r="I130" s="112">
        <f t="shared" si="9"/>
        <v>-216.0768111236864</v>
      </c>
      <c r="J130" s="231">
        <v>-78.49409195471154</v>
      </c>
      <c r="K130" s="113">
        <f>-Sajarimo!C128</f>
        <v>0</v>
      </c>
      <c r="L130" s="143">
        <f t="shared" si="8"/>
        <v>-294.5709030783979</v>
      </c>
      <c r="M130" s="114">
        <v>574743355</v>
      </c>
      <c r="N130" s="160"/>
      <c r="O130" s="161" t="s">
        <v>345</v>
      </c>
      <c r="Q130" s="17"/>
      <c r="R130" s="33"/>
    </row>
    <row r="131" spans="1:18" ht="13.5">
      <c r="A131" s="5">
        <v>522</v>
      </c>
      <c r="B131" s="74" t="s">
        <v>122</v>
      </c>
      <c r="C131" s="55">
        <v>22.9</v>
      </c>
      <c r="D131" s="87">
        <f t="shared" si="10"/>
        <v>0.0048308159648974835</v>
      </c>
      <c r="E131" s="94">
        <f>'El-xarji'!C131</f>
        <v>27.621487199999997</v>
      </c>
      <c r="F131" s="95">
        <f>'Ind-xarji'!C131</f>
        <v>563.4975812167759</v>
      </c>
      <c r="G131" s="97">
        <f t="shared" si="11"/>
        <v>591.1190684167759</v>
      </c>
      <c r="H131" s="100">
        <f>Gadaxdebi!C131</f>
        <v>480</v>
      </c>
      <c r="I131" s="97">
        <f t="shared" si="9"/>
        <v>-111.11906841677592</v>
      </c>
      <c r="J131" s="231">
        <v>95.50058170797763</v>
      </c>
      <c r="K131" s="86">
        <f>-Sajarimo!C129</f>
        <v>0</v>
      </c>
      <c r="L131" s="143">
        <f t="shared" si="8"/>
        <v>-15.618486708798287</v>
      </c>
      <c r="M131" s="114">
        <v>595554142</v>
      </c>
      <c r="N131" s="115" t="s">
        <v>300</v>
      </c>
      <c r="O131" s="116" t="s">
        <v>301</v>
      </c>
      <c r="Q131" s="17"/>
      <c r="R131" s="33"/>
    </row>
    <row r="132" spans="1:18" ht="13.5">
      <c r="A132" s="5">
        <v>523</v>
      </c>
      <c r="B132" s="74" t="s">
        <v>125</v>
      </c>
      <c r="C132" s="55">
        <v>22.3</v>
      </c>
      <c r="D132" s="87">
        <f t="shared" si="10"/>
        <v>0.004704244367563925</v>
      </c>
      <c r="E132" s="94">
        <f>'El-xarji'!C132</f>
        <v>211.7172756</v>
      </c>
      <c r="F132" s="95">
        <f>'Ind-xarji'!C132</f>
        <v>548.7334524512708</v>
      </c>
      <c r="G132" s="97">
        <f t="shared" si="11"/>
        <v>760.4507280512707</v>
      </c>
      <c r="H132" s="100">
        <f>Gadaxdebi!C132</f>
        <v>640</v>
      </c>
      <c r="I132" s="97">
        <f t="shared" si="9"/>
        <v>-120.45072805127074</v>
      </c>
      <c r="J132" s="231">
        <v>-59.28150177432761</v>
      </c>
      <c r="K132" s="86">
        <f>-Sajarimo!C130</f>
        <v>0</v>
      </c>
      <c r="L132" s="143">
        <f t="shared" si="8"/>
        <v>-179.73222982559835</v>
      </c>
      <c r="M132" s="114"/>
      <c r="N132" s="115" t="s">
        <v>302</v>
      </c>
      <c r="O132" s="116" t="s">
        <v>303</v>
      </c>
      <c r="Q132" s="17"/>
      <c r="R132" s="33"/>
    </row>
    <row r="133" spans="1:18" ht="13.5">
      <c r="A133" s="5">
        <v>524</v>
      </c>
      <c r="B133" s="74" t="s">
        <v>63</v>
      </c>
      <c r="C133" s="55">
        <v>27</v>
      </c>
      <c r="D133" s="87">
        <f t="shared" si="10"/>
        <v>0.005695721880010134</v>
      </c>
      <c r="E133" s="94">
        <f>'El-xarji'!C133</f>
        <v>0</v>
      </c>
      <c r="F133" s="95">
        <f>'Ind-xarji'!C133</f>
        <v>664.3857944477268</v>
      </c>
      <c r="G133" s="97">
        <f t="shared" si="11"/>
        <v>664.3857944477268</v>
      </c>
      <c r="H133" s="100">
        <f>Gadaxdebi!C133</f>
        <v>510</v>
      </c>
      <c r="I133" s="97">
        <f t="shared" si="9"/>
        <v>-154.38579444772677</v>
      </c>
      <c r="J133" s="231">
        <v>-11.109571296270847</v>
      </c>
      <c r="K133" s="86">
        <f>-Sajarimo!C131</f>
        <v>0</v>
      </c>
      <c r="L133" s="143">
        <f t="shared" si="8"/>
        <v>-165.4953657439976</v>
      </c>
      <c r="M133" s="114">
        <v>599559220</v>
      </c>
      <c r="N133" s="115" t="s">
        <v>304</v>
      </c>
      <c r="O133" s="116" t="s">
        <v>305</v>
      </c>
      <c r="Q133" s="17"/>
      <c r="R133" s="33"/>
    </row>
    <row r="134" spans="1:18" ht="13.5">
      <c r="A134" s="5">
        <v>525</v>
      </c>
      <c r="B134" s="74" t="s">
        <v>100</v>
      </c>
      <c r="C134" s="55">
        <v>40.2</v>
      </c>
      <c r="D134" s="87">
        <f t="shared" si="10"/>
        <v>0.008480297021348423</v>
      </c>
      <c r="E134" s="94">
        <f>'El-xarji'!C134</f>
        <v>104.5060392</v>
      </c>
      <c r="F134" s="95">
        <f>'Ind-xarji'!C134</f>
        <v>989.1966272888379</v>
      </c>
      <c r="G134" s="97">
        <f t="shared" si="11"/>
        <v>1093.7026664888378</v>
      </c>
      <c r="H134" s="100">
        <f>Gadaxdebi!C134</f>
        <v>781</v>
      </c>
      <c r="I134" s="97">
        <f t="shared" si="9"/>
        <v>-312.70266648883785</v>
      </c>
      <c r="J134" s="231">
        <v>276.20255251444087</v>
      </c>
      <c r="K134" s="86">
        <f>-Sajarimo!C132</f>
        <v>0</v>
      </c>
      <c r="L134" s="143">
        <f t="shared" si="8"/>
        <v>-36.50011397439698</v>
      </c>
      <c r="M134" s="114">
        <v>577467100</v>
      </c>
      <c r="N134" s="115" t="s">
        <v>222</v>
      </c>
      <c r="O134" s="116" t="s">
        <v>223</v>
      </c>
      <c r="Q134" s="17"/>
      <c r="R134" s="33"/>
    </row>
    <row r="135" spans="1:18" ht="13.5">
      <c r="A135" s="5">
        <v>526</v>
      </c>
      <c r="B135" s="74" t="s">
        <v>128</v>
      </c>
      <c r="C135" s="55">
        <v>46.1</v>
      </c>
      <c r="D135" s="87">
        <f aca="true" t="shared" si="12" ref="D135:D147">C135/$C$149</f>
        <v>0.009724917728461747</v>
      </c>
      <c r="E135" s="94">
        <f>'El-xarji'!C135</f>
        <v>154.76575559999998</v>
      </c>
      <c r="F135" s="95">
        <f>'Ind-xarji'!C135</f>
        <v>1134.3772268163043</v>
      </c>
      <c r="G135" s="97">
        <f aca="true" t="shared" si="13" ref="G135:G145">SUM(E135:F135)</f>
        <v>1289.1429824163042</v>
      </c>
      <c r="H135" s="100">
        <f>Gadaxdebi!C135</f>
        <v>1450</v>
      </c>
      <c r="I135" s="97">
        <f t="shared" si="9"/>
        <v>160.85701758369578</v>
      </c>
      <c r="J135" s="231">
        <v>-18.969312042892078</v>
      </c>
      <c r="K135" s="86">
        <f>-Sajarimo!C133</f>
        <v>-18.09</v>
      </c>
      <c r="L135" s="143">
        <f aca="true" t="shared" si="14" ref="L135:L148">I135+J135+K135</f>
        <v>123.79770554080369</v>
      </c>
      <c r="M135" s="114">
        <v>579888428</v>
      </c>
      <c r="N135" s="115" t="s">
        <v>306</v>
      </c>
      <c r="O135" s="116" t="s">
        <v>307</v>
      </c>
      <c r="Q135" s="17"/>
      <c r="R135" s="33"/>
    </row>
    <row r="136" spans="1:18" ht="13.5">
      <c r="A136" s="5">
        <v>527</v>
      </c>
      <c r="B136" s="74" t="s">
        <v>50</v>
      </c>
      <c r="C136" s="55">
        <v>45.55</v>
      </c>
      <c r="D136" s="87">
        <f t="shared" si="12"/>
        <v>0.009608893764239318</v>
      </c>
      <c r="E136" s="94">
        <f>'El-xarji'!C136</f>
        <v>76.7421732</v>
      </c>
      <c r="F136" s="95">
        <f>'Ind-xarji'!C136</f>
        <v>1120.8434421145912</v>
      </c>
      <c r="G136" s="97">
        <f t="shared" si="13"/>
        <v>1197.5856153145912</v>
      </c>
      <c r="H136" s="100">
        <f>Gadaxdebi!C136</f>
        <v>1470</v>
      </c>
      <c r="I136" s="97">
        <f aca="true" t="shared" si="15" ref="I136:I145">H136-G136</f>
        <v>272.4143846854088</v>
      </c>
      <c r="J136" s="231">
        <v>19.082860764995033</v>
      </c>
      <c r="K136" s="86">
        <f>-Sajarimo!C134</f>
        <v>0</v>
      </c>
      <c r="L136" s="143">
        <f t="shared" si="14"/>
        <v>291.4972454504038</v>
      </c>
      <c r="M136" s="114">
        <v>899720302</v>
      </c>
      <c r="N136" s="115" t="s">
        <v>308</v>
      </c>
      <c r="O136" s="116" t="s">
        <v>309</v>
      </c>
      <c r="Q136" s="17"/>
      <c r="R136" s="33"/>
    </row>
    <row r="137" spans="1:18" ht="13.5">
      <c r="A137" s="5">
        <v>528</v>
      </c>
      <c r="B137" s="74" t="s">
        <v>129</v>
      </c>
      <c r="C137" s="55">
        <v>22.2</v>
      </c>
      <c r="D137" s="87">
        <f t="shared" si="12"/>
        <v>0.004683149101341665</v>
      </c>
      <c r="E137" s="94">
        <f>'El-xarji'!C137</f>
        <v>164.3051352</v>
      </c>
      <c r="F137" s="95">
        <f>'Ind-xarji'!C137</f>
        <v>546.2727643236864</v>
      </c>
      <c r="G137" s="97">
        <f t="shared" si="13"/>
        <v>710.5778995236864</v>
      </c>
      <c r="H137" s="100">
        <f>Gadaxdebi!C137</f>
        <v>456</v>
      </c>
      <c r="I137" s="97">
        <f t="shared" si="15"/>
        <v>-254.57789952368637</v>
      </c>
      <c r="J137" s="231">
        <v>-21.796035154711547</v>
      </c>
      <c r="K137" s="86">
        <f>-Sajarimo!C135</f>
        <v>-10.26</v>
      </c>
      <c r="L137" s="143">
        <f t="shared" si="14"/>
        <v>-286.6339346783979</v>
      </c>
      <c r="M137" s="114">
        <v>574444360</v>
      </c>
      <c r="N137" s="115" t="s">
        <v>310</v>
      </c>
      <c r="O137" s="116" t="s">
        <v>311</v>
      </c>
      <c r="Q137" s="17"/>
      <c r="R137" s="33"/>
    </row>
    <row r="138" spans="1:18" ht="13.5">
      <c r="A138" s="5">
        <v>529</v>
      </c>
      <c r="B138" s="74" t="s">
        <v>64</v>
      </c>
      <c r="C138" s="55">
        <v>22.2</v>
      </c>
      <c r="D138" s="87">
        <f t="shared" si="12"/>
        <v>0.004683149101341665</v>
      </c>
      <c r="E138" s="94">
        <f>'El-xarji'!C138</f>
        <v>17.085456</v>
      </c>
      <c r="F138" s="95">
        <f>'Ind-xarji'!C138</f>
        <v>546.2727643236864</v>
      </c>
      <c r="G138" s="97">
        <f t="shared" si="13"/>
        <v>563.3582203236864</v>
      </c>
      <c r="H138" s="100">
        <f>Gadaxdebi!C138</f>
        <v>572</v>
      </c>
      <c r="I138" s="97">
        <f t="shared" si="15"/>
        <v>8.641779676313604</v>
      </c>
      <c r="J138" s="231">
        <v>-8.295562754711609</v>
      </c>
      <c r="K138" s="86">
        <f>-Sajarimo!C136</f>
        <v>0</v>
      </c>
      <c r="L138" s="143">
        <f t="shared" si="14"/>
        <v>0.3462169216019948</v>
      </c>
      <c r="M138" s="114">
        <v>599504800</v>
      </c>
      <c r="N138" s="115" t="s">
        <v>312</v>
      </c>
      <c r="O138" s="116" t="s">
        <v>313</v>
      </c>
      <c r="Q138" s="17"/>
      <c r="R138" s="33"/>
    </row>
    <row r="139" spans="1:18" ht="13.5">
      <c r="A139" s="5">
        <v>530</v>
      </c>
      <c r="B139" s="73" t="s">
        <v>51</v>
      </c>
      <c r="C139" s="55">
        <v>44.95</v>
      </c>
      <c r="D139" s="87">
        <f t="shared" si="12"/>
        <v>0.00948232216690576</v>
      </c>
      <c r="E139" s="94">
        <f>'El-xarji'!C139</f>
        <v>0</v>
      </c>
      <c r="F139" s="95">
        <f>'Ind-xarji'!C139</f>
        <v>1106.0793133490859</v>
      </c>
      <c r="G139" s="97">
        <f t="shared" si="13"/>
        <v>1106.0793133490859</v>
      </c>
      <c r="H139" s="100">
        <f>Gadaxdebi!C139</f>
        <v>1120</v>
      </c>
      <c r="I139" s="97">
        <f t="shared" si="15"/>
        <v>13.92068665091415</v>
      </c>
      <c r="J139" s="231">
        <v>29.47358408268966</v>
      </c>
      <c r="K139" s="86">
        <f>-Sajarimo!C137</f>
        <v>0</v>
      </c>
      <c r="L139" s="143">
        <f t="shared" si="14"/>
        <v>43.394270733603804</v>
      </c>
      <c r="M139" s="114">
        <v>599545048</v>
      </c>
      <c r="N139" s="115" t="s">
        <v>314</v>
      </c>
      <c r="O139" s="116" t="s">
        <v>315</v>
      </c>
      <c r="Q139" s="17"/>
      <c r="R139" s="33"/>
    </row>
    <row r="140" spans="1:18" ht="13.5">
      <c r="A140" s="5">
        <v>531</v>
      </c>
      <c r="B140" s="73" t="s">
        <v>105</v>
      </c>
      <c r="C140" s="55">
        <v>44.95</v>
      </c>
      <c r="D140" s="87">
        <f t="shared" si="12"/>
        <v>0.00948232216690576</v>
      </c>
      <c r="E140" s="94">
        <f>'El-xarji'!C140</f>
        <v>63.643323599999995</v>
      </c>
      <c r="F140" s="95">
        <f>'Ind-xarji'!C140</f>
        <v>1106.0793133490859</v>
      </c>
      <c r="G140" s="97">
        <f t="shared" si="13"/>
        <v>1169.7226369490859</v>
      </c>
      <c r="H140" s="100">
        <f>Gadaxdebi!C140</f>
        <v>1123</v>
      </c>
      <c r="I140" s="97">
        <f t="shared" si="15"/>
        <v>-46.72263694908588</v>
      </c>
      <c r="J140" s="231">
        <v>47.48002288268971</v>
      </c>
      <c r="K140" s="86">
        <f>-Sajarimo!C138</f>
        <v>0</v>
      </c>
      <c r="L140" s="143">
        <f t="shared" si="14"/>
        <v>0.7573859336038282</v>
      </c>
      <c r="M140" s="114">
        <v>599572053</v>
      </c>
      <c r="N140" s="115" t="s">
        <v>316</v>
      </c>
      <c r="O140" s="116" t="s">
        <v>317</v>
      </c>
      <c r="Q140" s="17"/>
      <c r="R140" s="33"/>
    </row>
    <row r="141" spans="1:18" ht="13.5">
      <c r="A141" s="5">
        <v>532</v>
      </c>
      <c r="B141" s="73" t="s">
        <v>52</v>
      </c>
      <c r="C141" s="55">
        <v>22.2</v>
      </c>
      <c r="D141" s="87">
        <f t="shared" si="12"/>
        <v>0.004683149101341665</v>
      </c>
      <c r="E141" s="94">
        <f>'El-xarji'!C141</f>
        <v>93.40049280000001</v>
      </c>
      <c r="F141" s="95">
        <f>'Ind-xarji'!C141</f>
        <v>546.2727643236864</v>
      </c>
      <c r="G141" s="97">
        <f t="shared" si="13"/>
        <v>639.6732571236864</v>
      </c>
      <c r="H141" s="100">
        <f>Gadaxdebi!C141</f>
        <v>615.36</v>
      </c>
      <c r="I141" s="97">
        <f t="shared" si="15"/>
        <v>-24.313257123686412</v>
      </c>
      <c r="J141" s="231">
        <v>24.315558045288412</v>
      </c>
      <c r="K141" s="86">
        <f>-Sajarimo!C139</f>
        <v>0</v>
      </c>
      <c r="L141" s="143">
        <f t="shared" si="14"/>
        <v>0.0023009216020000167</v>
      </c>
      <c r="M141" s="114">
        <v>899548895</v>
      </c>
      <c r="N141" s="115" t="s">
        <v>318</v>
      </c>
      <c r="O141" s="116" t="s">
        <v>319</v>
      </c>
      <c r="Q141" s="17"/>
      <c r="R141" s="33"/>
    </row>
    <row r="142" spans="1:18" ht="14.25" thickBot="1">
      <c r="A142" s="130">
        <v>533</v>
      </c>
      <c r="B142" s="170" t="s">
        <v>52</v>
      </c>
      <c r="C142" s="131">
        <v>22.2</v>
      </c>
      <c r="D142" s="132">
        <f t="shared" si="12"/>
        <v>0.004683149101341665</v>
      </c>
      <c r="E142" s="94">
        <f>'El-xarji'!C142</f>
        <v>153.6267252</v>
      </c>
      <c r="F142" s="95">
        <f>'Ind-xarji'!C142</f>
        <v>546.2727643236864</v>
      </c>
      <c r="G142" s="133">
        <f t="shared" si="13"/>
        <v>699.8994895236864</v>
      </c>
      <c r="H142" s="134">
        <f>Gadaxdebi!C142</f>
        <v>689.75</v>
      </c>
      <c r="I142" s="133">
        <f t="shared" si="15"/>
        <v>-10.149489523686384</v>
      </c>
      <c r="J142" s="209">
        <v>10.151361645288517</v>
      </c>
      <c r="K142" s="135">
        <f>-Sajarimo!C140</f>
        <v>0</v>
      </c>
      <c r="L142" s="143">
        <f t="shared" si="14"/>
        <v>0.0018721216021333476</v>
      </c>
      <c r="M142" s="124"/>
      <c r="N142" s="125" t="s">
        <v>318</v>
      </c>
      <c r="O142" s="126" t="s">
        <v>319</v>
      </c>
      <c r="Q142" s="17"/>
      <c r="R142" s="33"/>
    </row>
    <row r="143" spans="1:18" ht="13.5">
      <c r="A143" s="164" t="s">
        <v>110</v>
      </c>
      <c r="B143" s="165" t="s">
        <v>341</v>
      </c>
      <c r="C143" s="166">
        <v>62.46</v>
      </c>
      <c r="D143" s="167">
        <f t="shared" si="12"/>
        <v>0.013176103282423444</v>
      </c>
      <c r="E143" s="94">
        <f>'El-xarji'!C143</f>
        <v>1034.5243608</v>
      </c>
      <c r="F143" s="95">
        <f>'Ind-xarji'!C143</f>
        <v>1536.945804489075</v>
      </c>
      <c r="G143" s="168">
        <f t="shared" si="13"/>
        <v>2571.4701652890753</v>
      </c>
      <c r="H143" s="128">
        <f>Gadaxdebi!C143</f>
        <v>419</v>
      </c>
      <c r="I143" s="168">
        <f t="shared" si="15"/>
        <v>-2152.4701652890753</v>
      </c>
      <c r="J143" s="233">
        <v>2155.65</v>
      </c>
      <c r="K143" s="141">
        <f>-Sajarimo!C141</f>
        <v>0</v>
      </c>
      <c r="L143" s="143">
        <f t="shared" si="14"/>
        <v>3.1798347109247516</v>
      </c>
      <c r="M143" s="153"/>
      <c r="N143" s="173"/>
      <c r="O143" s="174"/>
      <c r="Q143" s="17"/>
      <c r="R143" s="33"/>
    </row>
    <row r="144" spans="1:18" ht="13.5">
      <c r="A144" s="5" t="s">
        <v>111</v>
      </c>
      <c r="B144" s="73"/>
      <c r="C144" s="55">
        <v>0</v>
      </c>
      <c r="D144" s="87">
        <f t="shared" si="12"/>
        <v>0</v>
      </c>
      <c r="E144" s="94">
        <f>'El-xarji'!C144</f>
        <v>0</v>
      </c>
      <c r="F144" s="95">
        <f>'Ind-xarji'!C144</f>
        <v>0</v>
      </c>
      <c r="G144" s="97">
        <f t="shared" si="13"/>
        <v>0</v>
      </c>
      <c r="H144" s="100">
        <f>Gadaxdebi!C144</f>
        <v>0</v>
      </c>
      <c r="I144" s="97">
        <f t="shared" si="15"/>
        <v>0</v>
      </c>
      <c r="J144" s="231">
        <v>0</v>
      </c>
      <c r="K144" s="86">
        <f>-Sajarimo!C142</f>
        <v>0</v>
      </c>
      <c r="L144" s="143">
        <f t="shared" si="14"/>
        <v>0</v>
      </c>
      <c r="M144" s="114"/>
      <c r="N144" s="160"/>
      <c r="O144" s="161"/>
      <c r="Q144" s="17"/>
      <c r="R144" s="33"/>
    </row>
    <row r="145" spans="1:18" ht="13.5">
      <c r="A145" s="5" t="s">
        <v>112</v>
      </c>
      <c r="B145" s="73" t="s">
        <v>323</v>
      </c>
      <c r="C145" s="55">
        <v>31.24</v>
      </c>
      <c r="D145" s="87">
        <f t="shared" si="12"/>
        <v>0.006590161167833947</v>
      </c>
      <c r="E145" s="94">
        <f>'El-xarji'!C145</f>
        <v>0</v>
      </c>
      <c r="F145" s="95">
        <f>'Ind-xarji'!C145</f>
        <v>768.7189710572957</v>
      </c>
      <c r="G145" s="97">
        <f t="shared" si="13"/>
        <v>768.7189710572957</v>
      </c>
      <c r="H145" s="100">
        <f>Gadaxdebi!C145</f>
        <v>747.8</v>
      </c>
      <c r="I145" s="97">
        <f t="shared" si="15"/>
        <v>-20.91897105729572</v>
      </c>
      <c r="J145" s="231">
        <v>20.949421952018692</v>
      </c>
      <c r="K145" s="86">
        <f>-Sajarimo!C143</f>
        <v>0</v>
      </c>
      <c r="L145" s="143">
        <f t="shared" si="14"/>
        <v>0.030450894722971356</v>
      </c>
      <c r="M145" s="114"/>
      <c r="N145" s="160"/>
      <c r="O145" s="161"/>
      <c r="Q145" s="17"/>
      <c r="R145" s="33"/>
    </row>
    <row r="146" spans="1:15" ht="12.75">
      <c r="A146" s="110" t="s">
        <v>378</v>
      </c>
      <c r="B146" s="288" t="s">
        <v>379</v>
      </c>
      <c r="C146" s="55">
        <v>0</v>
      </c>
      <c r="D146" s="87">
        <f t="shared" si="12"/>
        <v>0</v>
      </c>
      <c r="E146" s="94">
        <f>'El-xarji'!C146</f>
        <v>3153.4056624</v>
      </c>
      <c r="F146" s="95">
        <f>'Ind-xarji'!C146</f>
        <v>0</v>
      </c>
      <c r="G146" s="97">
        <f>SUM(E146:F146)</f>
        <v>3153.4056624</v>
      </c>
      <c r="H146" s="100">
        <f>Gadaxdebi!C146</f>
        <v>3057.74</v>
      </c>
      <c r="I146" s="97">
        <f>H146-G146</f>
        <v>-95.6656624000002</v>
      </c>
      <c r="J146" s="231">
        <v>95.67</v>
      </c>
      <c r="K146" s="86">
        <f>-Sajarimo!C144</f>
        <v>0</v>
      </c>
      <c r="L146" s="143">
        <f t="shared" si="14"/>
        <v>0.0043375999998005454</v>
      </c>
      <c r="M146" s="114"/>
      <c r="N146" s="160"/>
      <c r="O146" s="161"/>
    </row>
    <row r="147" spans="1:15" ht="12.75">
      <c r="A147" s="110" t="s">
        <v>380</v>
      </c>
      <c r="B147" s="293" t="s">
        <v>381</v>
      </c>
      <c r="C147" s="56">
        <v>0</v>
      </c>
      <c r="D147" s="111">
        <f t="shared" si="12"/>
        <v>0</v>
      </c>
      <c r="E147" s="94">
        <f>'El-xarji'!C147</f>
        <v>2022.0637176000002</v>
      </c>
      <c r="F147" s="95">
        <f>'Ind-xarji'!C147</f>
        <v>0</v>
      </c>
      <c r="G147" s="97">
        <f>SUM(E147:F147)</f>
        <v>2022.0637176000002</v>
      </c>
      <c r="H147" s="100">
        <f>Gadaxdebi!C147</f>
        <v>2022.0699999999997</v>
      </c>
      <c r="I147" s="97">
        <f>H147-G147</f>
        <v>0.0062823999994634505</v>
      </c>
      <c r="J147" s="231">
        <v>0</v>
      </c>
      <c r="K147" s="86">
        <f>-Sajarimo!C145</f>
        <v>0</v>
      </c>
      <c r="L147" s="143">
        <f t="shared" si="14"/>
        <v>0.0062823999994634505</v>
      </c>
      <c r="M147" s="114"/>
      <c r="N147" s="115"/>
      <c r="O147" s="116"/>
    </row>
    <row r="148" spans="1:15" ht="14.25" thickBot="1">
      <c r="A148" s="117"/>
      <c r="B148" s="118"/>
      <c r="C148" s="119"/>
      <c r="D148" s="120"/>
      <c r="E148" s="94">
        <f>'El-xarji'!C148</f>
        <v>0</v>
      </c>
      <c r="F148" s="121"/>
      <c r="G148" s="122"/>
      <c r="H148" s="123"/>
      <c r="I148" s="122"/>
      <c r="J148" s="113"/>
      <c r="K148" s="113"/>
      <c r="L148" s="143">
        <f t="shared" si="14"/>
        <v>0</v>
      </c>
      <c r="M148" s="124"/>
      <c r="N148" s="125"/>
      <c r="O148" s="126"/>
    </row>
    <row r="149" spans="1:17" ht="13.5">
      <c r="A149" s="13"/>
      <c r="C149" s="54">
        <f aca="true" t="shared" si="16" ref="C149:L149">SUM(C7:C148)</f>
        <v>4740.399999999993</v>
      </c>
      <c r="D149" s="12">
        <f t="shared" si="16"/>
        <v>1.0000000000000024</v>
      </c>
      <c r="E149" s="14">
        <f t="shared" si="16"/>
        <v>15318.6774708</v>
      </c>
      <c r="F149" s="14">
        <f t="shared" si="16"/>
        <v>116646.46000000015</v>
      </c>
      <c r="G149" s="14">
        <f t="shared" si="16"/>
        <v>131965.1374708002</v>
      </c>
      <c r="H149" s="14">
        <f t="shared" si="16"/>
        <v>124726.79000000001</v>
      </c>
      <c r="I149" s="14">
        <f t="shared" si="16"/>
        <v>-7238.347470800169</v>
      </c>
      <c r="J149" s="14">
        <f t="shared" si="16"/>
        <v>2409.6054809753855</v>
      </c>
      <c r="K149" s="14">
        <f>SUM(K7:K148)</f>
        <v>-401.07000000000005</v>
      </c>
      <c r="L149" s="144">
        <f t="shared" si="16"/>
        <v>-5229.811989824777</v>
      </c>
      <c r="Q149" s="17"/>
    </row>
    <row r="152" spans="1:5" ht="13.5">
      <c r="A152" s="351"/>
      <c r="B152" s="352"/>
      <c r="C152" s="51"/>
      <c r="D152" s="8"/>
      <c r="E152" s="52"/>
    </row>
    <row r="153" spans="1:5" ht="13.5">
      <c r="A153" s="9"/>
      <c r="B153" s="10"/>
      <c r="C153" s="51"/>
      <c r="D153" s="8"/>
      <c r="E153" s="52"/>
    </row>
    <row r="154" spans="1:5" ht="13.5">
      <c r="A154" s="9"/>
      <c r="B154" s="10"/>
      <c r="C154" s="51"/>
      <c r="D154" s="8"/>
      <c r="E154" s="52"/>
    </row>
    <row r="155" spans="1:5" ht="13.5">
      <c r="A155" s="9"/>
      <c r="B155" s="10"/>
      <c r="C155" s="51"/>
      <c r="D155" s="8"/>
      <c r="E155" s="52"/>
    </row>
    <row r="156" spans="1:5" ht="13.5">
      <c r="A156" s="9"/>
      <c r="B156" s="10"/>
      <c r="C156" s="51"/>
      <c r="D156" s="8"/>
      <c r="E156" s="52"/>
    </row>
    <row r="157" spans="1:5" ht="13.5">
      <c r="A157" s="9"/>
      <c r="B157" s="10"/>
      <c r="C157" s="51"/>
      <c r="D157" s="8"/>
      <c r="E157" s="52"/>
    </row>
    <row r="158" spans="1:5" ht="13.5">
      <c r="A158" s="9"/>
      <c r="B158" s="10"/>
      <c r="C158" s="51"/>
      <c r="D158" s="8"/>
      <c r="E158" s="52"/>
    </row>
    <row r="159" spans="1:5" ht="13.5">
      <c r="A159" s="9"/>
      <c r="B159" s="10"/>
      <c r="C159" s="15"/>
      <c r="D159" s="8"/>
      <c r="E159" s="52"/>
    </row>
    <row r="160" ht="13.5">
      <c r="C160" s="11"/>
    </row>
    <row r="161" ht="13.5">
      <c r="C161" s="12"/>
    </row>
  </sheetData>
  <sheetProtection sheet="1" selectLockedCells="1"/>
  <mergeCells count="19">
    <mergeCell ref="N5:O5"/>
    <mergeCell ref="A152:B152"/>
    <mergeCell ref="M5:M6"/>
    <mergeCell ref="A5:A6"/>
    <mergeCell ref="L5:L6"/>
    <mergeCell ref="B5:B6"/>
    <mergeCell ref="C5:C6"/>
    <mergeCell ref="E5:F5"/>
    <mergeCell ref="J5:J6"/>
    <mergeCell ref="G5:G6"/>
    <mergeCell ref="C3:D3"/>
    <mergeCell ref="I1:K1"/>
    <mergeCell ref="I2:K2"/>
    <mergeCell ref="I3:K3"/>
    <mergeCell ref="I4:K4"/>
    <mergeCell ref="H5:H6"/>
    <mergeCell ref="I5:I6"/>
    <mergeCell ref="K5:K6"/>
    <mergeCell ref="D5:D6"/>
  </mergeCells>
  <conditionalFormatting sqref="L7">
    <cfRule type="cellIs" priority="13" dxfId="1" operator="lessThan" stopIfTrue="1">
      <formula>-300</formula>
    </cfRule>
    <cfRule type="cellIs" priority="14" dxfId="0" operator="lessThan" stopIfTrue="1">
      <formula>-200</formula>
    </cfRule>
  </conditionalFormatting>
  <conditionalFormatting sqref="L8:L25 L28:L125 L128:L148">
    <cfRule type="cellIs" priority="5" dxfId="1" operator="lessThan" stopIfTrue="1">
      <formula>-300</formula>
    </cfRule>
    <cfRule type="cellIs" priority="6" dxfId="0" operator="lessThan" stopIfTrue="1">
      <formula>-200</formula>
    </cfRule>
  </conditionalFormatting>
  <conditionalFormatting sqref="L126">
    <cfRule type="cellIs" priority="3" dxfId="1" operator="lessThan" stopIfTrue="1">
      <formula>-300</formula>
    </cfRule>
    <cfRule type="cellIs" priority="4" dxfId="0" operator="lessThan" stopIfTrue="1">
      <formula>-200</formula>
    </cfRule>
  </conditionalFormatting>
  <conditionalFormatting sqref="L127">
    <cfRule type="cellIs" priority="1" dxfId="1" operator="lessThan" stopIfTrue="1">
      <formula>-300</formula>
    </cfRule>
    <cfRule type="cellIs" priority="2" dxfId="0" operator="lessThan" stopIfTrue="1">
      <formula>-200</formula>
    </cfRule>
  </conditionalFormatting>
  <printOptions/>
  <pageMargins left="0.75" right="0.75" top="1" bottom="1" header="0.5" footer="0.5"/>
  <pageSetup horizontalDpi="600" verticalDpi="600" orientation="landscape" paperSize="9" scale="80" r:id="rId1"/>
  <headerFooter alignWithMargins="0">
    <oddHeader>&amp;R&amp;D</oddHeader>
    <oddFooter>&amp;R&amp;P/&amp;N</oddFooter>
  </headerFooter>
  <rowBreaks count="3" manualBreakCount="3">
    <brk id="75" max="11" man="1"/>
    <brk id="109" max="11" man="1"/>
    <brk id="15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">
      <pane ySplit="6" topLeftCell="A136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10.421875" style="3" customWidth="1"/>
    <col min="4" max="16384" width="9.140625" style="1" customWidth="1"/>
  </cols>
  <sheetData>
    <row r="1" ht="18.75" customHeight="1">
      <c r="B1" s="261" t="s">
        <v>370</v>
      </c>
    </row>
    <row r="2" ht="15.75">
      <c r="B2" s="44"/>
    </row>
    <row r="3" ht="15.75">
      <c r="B3" s="44"/>
    </row>
    <row r="4" ht="14.25" thickBot="1">
      <c r="C4" s="22"/>
    </row>
    <row r="5" spans="1:15" ht="13.5" thickBot="1">
      <c r="A5" s="367" t="s">
        <v>60</v>
      </c>
      <c r="B5" s="369" t="s">
        <v>3</v>
      </c>
      <c r="C5" s="371" t="s">
        <v>2</v>
      </c>
      <c r="D5" s="373">
        <f>Davalianeba!E1</f>
        <v>2016</v>
      </c>
      <c r="E5" s="374"/>
      <c r="F5" s="374"/>
      <c r="G5" s="374"/>
      <c r="H5" s="374"/>
      <c r="I5" s="374"/>
      <c r="J5" s="374"/>
      <c r="K5" s="375"/>
      <c r="L5" s="375"/>
      <c r="M5" s="375"/>
      <c r="N5" s="375"/>
      <c r="O5" s="376"/>
    </row>
    <row r="6" spans="1:15" ht="13.5" thickBot="1">
      <c r="A6" s="368"/>
      <c r="B6" s="370"/>
      <c r="C6" s="372"/>
      <c r="D6" s="23" t="s">
        <v>79</v>
      </c>
      <c r="E6" s="24" t="s">
        <v>80</v>
      </c>
      <c r="F6" s="24" t="s">
        <v>81</v>
      </c>
      <c r="G6" s="24" t="s">
        <v>82</v>
      </c>
      <c r="H6" s="24" t="s">
        <v>83</v>
      </c>
      <c r="I6" s="24" t="s">
        <v>84</v>
      </c>
      <c r="J6" s="24" t="s">
        <v>71</v>
      </c>
      <c r="K6" s="24" t="s">
        <v>72</v>
      </c>
      <c r="L6" s="24" t="s">
        <v>73</v>
      </c>
      <c r="M6" s="24" t="s">
        <v>74</v>
      </c>
      <c r="N6" s="24" t="s">
        <v>75</v>
      </c>
      <c r="O6" s="25" t="s">
        <v>76</v>
      </c>
    </row>
    <row r="7" spans="1:15" ht="19.5" customHeight="1" thickBot="1">
      <c r="A7" s="4">
        <f>Davalianeba!A7</f>
        <v>101</v>
      </c>
      <c r="B7" s="43" t="str">
        <f>Davalianeba!B7</f>
        <v>baqraZe maka</v>
      </c>
      <c r="C7" s="26">
        <f>SUM(D7:O7)</f>
        <v>1165.135828411106</v>
      </c>
      <c r="D7" s="98">
        <f>Xarji_Saerto!$D$17*Davalianeba!D7</f>
        <v>78.34145599527477</v>
      </c>
      <c r="E7" s="98">
        <f>Xarji_Saerto!$E$17*Davalianeba!D7</f>
        <v>268.8940415365796</v>
      </c>
      <c r="F7" s="98">
        <f>Xarji_Saerto!$F$17*Davalianeba!D7</f>
        <v>250.05372784997087</v>
      </c>
      <c r="G7" s="98">
        <f>Xarji_Saerto!$G$17*Davalianeba!D7</f>
        <v>153.29747289258313</v>
      </c>
      <c r="H7" s="98">
        <f>Xarji_Saerto!$H$17*Davalianeba!D7</f>
        <v>39.21577662222603</v>
      </c>
      <c r="I7" s="98">
        <f>Xarji_Saerto!$I$17*Davalianeba!D7</f>
        <v>36.63771675386049</v>
      </c>
      <c r="J7" s="98">
        <f>Xarji_Saerto!$J$17*Davalianeba!D7</f>
        <v>46.759673234326286</v>
      </c>
      <c r="K7" s="98">
        <f>Xarji_Saerto!$K$17*Davalianeba!D7</f>
        <v>61.635707957134514</v>
      </c>
      <c r="L7" s="98">
        <f>Xarji_Saerto!$L$17*Davalianeba!D7</f>
        <v>81.1424616066156</v>
      </c>
      <c r="M7" s="98">
        <f>Xarji_Saerto!$M$17*Davalianeba!D7</f>
        <v>35.91474126655984</v>
      </c>
      <c r="N7" s="98">
        <f>Xarji_Saerto!$N$17*Davalianeba!D7</f>
        <v>37.508823306050175</v>
      </c>
      <c r="O7" s="98">
        <f>Xarji_Saerto!$O$17*Davalianeba!D7</f>
        <v>75.73422938992502</v>
      </c>
    </row>
    <row r="8" spans="1:15" ht="15" customHeight="1" thickBot="1">
      <c r="A8" s="4">
        <f>Davalianeba!A8</f>
        <v>102</v>
      </c>
      <c r="B8" s="43" t="str">
        <f>Davalianeba!B8</f>
        <v>baqraZe</v>
      </c>
      <c r="C8" s="26">
        <f aca="true" t="shared" si="0" ref="C8:C71">SUM(D8:O8)</f>
        <v>1165.135828411106</v>
      </c>
      <c r="D8" s="98">
        <f>Xarji_Saerto!$D$17*Davalianeba!D8</f>
        <v>78.34145599527477</v>
      </c>
      <c r="E8" s="98">
        <f>Xarji_Saerto!$E$17*Davalianeba!D8</f>
        <v>268.8940415365796</v>
      </c>
      <c r="F8" s="98">
        <f>Xarji_Saerto!$F$17*Davalianeba!D8</f>
        <v>250.05372784997087</v>
      </c>
      <c r="G8" s="98">
        <f>Xarji_Saerto!$G$17*Davalianeba!D8</f>
        <v>153.29747289258313</v>
      </c>
      <c r="H8" s="98">
        <f>Xarji_Saerto!$H$17*Davalianeba!D8</f>
        <v>39.21577662222603</v>
      </c>
      <c r="I8" s="98">
        <f>Xarji_Saerto!$I$17*Davalianeba!D8</f>
        <v>36.63771675386049</v>
      </c>
      <c r="J8" s="98">
        <f>Xarji_Saerto!$J$17*Davalianeba!D8</f>
        <v>46.759673234326286</v>
      </c>
      <c r="K8" s="98">
        <f>Xarji_Saerto!$K$17*Davalianeba!D8</f>
        <v>61.635707957134514</v>
      </c>
      <c r="L8" s="98">
        <f>Xarji_Saerto!$L$17*Davalianeba!D8</f>
        <v>81.1424616066156</v>
      </c>
      <c r="M8" s="98">
        <f>Xarji_Saerto!$M$17*Davalianeba!D8</f>
        <v>35.91474126655984</v>
      </c>
      <c r="N8" s="98">
        <f>Xarji_Saerto!$N$17*Davalianeba!D8</f>
        <v>37.508823306050175</v>
      </c>
      <c r="O8" s="98">
        <f>Xarji_Saerto!$O$17*Davalianeba!D8</f>
        <v>75.73422938992502</v>
      </c>
    </row>
    <row r="9" spans="1:17" ht="16.5" customHeight="1" thickBot="1">
      <c r="A9" s="4">
        <f>Davalianeba!A9</f>
        <v>103</v>
      </c>
      <c r="B9" s="43" t="str">
        <f>Davalianeba!B9</f>
        <v>b.saluqvaZe - oTari</v>
      </c>
      <c r="C9" s="26">
        <f t="shared" si="0"/>
        <v>1326.31090076787</v>
      </c>
      <c r="D9" s="98">
        <f>Xarji_Saerto!$D$17*Davalianeba!D9</f>
        <v>89.17855286473728</v>
      </c>
      <c r="E9" s="98">
        <f>Xarji_Saerto!$E$17*Davalianeba!D9</f>
        <v>306.09057737743694</v>
      </c>
      <c r="F9" s="98">
        <f>Xarji_Saerto!$F$17*Davalianeba!D9</f>
        <v>284.64405345540507</v>
      </c>
      <c r="G9" s="98">
        <f>Xarji_Saerto!$G$17*Davalianeba!D9</f>
        <v>174.5033535144716</v>
      </c>
      <c r="H9" s="98">
        <f>Xarji_Saerto!$H$17*Davalianeba!D9</f>
        <v>44.64055670407567</v>
      </c>
      <c r="I9" s="98">
        <f>Xarji_Saerto!$I$17*Davalianeba!D9</f>
        <v>41.705869757826406</v>
      </c>
      <c r="J9" s="98">
        <f>Xarji_Saerto!$J$17*Davalianeba!D9</f>
        <v>53.22801240401662</v>
      </c>
      <c r="K9" s="98">
        <f>Xarji_Saerto!$K$17*Davalianeba!D9</f>
        <v>70.16187241582999</v>
      </c>
      <c r="L9" s="98">
        <f>Xarji_Saerto!$L$17*Davalianeba!D9</f>
        <v>92.36702598936812</v>
      </c>
      <c r="M9" s="98">
        <f>Xarji_Saerto!$M$17*Davalianeba!D9</f>
        <v>40.88288393384531</v>
      </c>
      <c r="N9" s="98">
        <f>Xarji_Saerto!$N$17*Davalianeba!D9</f>
        <v>42.697477849970525</v>
      </c>
      <c r="O9" s="98">
        <f>Xarji_Saerto!$O$17*Davalianeba!D9</f>
        <v>86.21066450088612</v>
      </c>
      <c r="Q9" s="1" t="s">
        <v>115</v>
      </c>
    </row>
    <row r="10" spans="1:15" ht="14.2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639.7789131718849</v>
      </c>
      <c r="D10" s="98">
        <f>Xarji_Saerto!$D$17*Davalianeba!D10</f>
        <v>43.01748375664506</v>
      </c>
      <c r="E10" s="98">
        <f>Xarji_Saerto!$E$17*Davalianeba!D10</f>
        <v>147.65037127668572</v>
      </c>
      <c r="F10" s="98">
        <f>Xarji_Saerto!$F$17*Davalianeba!D10</f>
        <v>137.30510927347925</v>
      </c>
      <c r="G10" s="98">
        <f>Xarji_Saerto!$G$17*Davalianeba!D10</f>
        <v>84.17601468230541</v>
      </c>
      <c r="H10" s="98">
        <f>Xarji_Saerto!$H$17*Davalianeba!D10</f>
        <v>21.533478187494755</v>
      </c>
      <c r="I10" s="98">
        <f>Xarji_Saerto!$I$17*Davalianeba!D10</f>
        <v>20.11785925238379</v>
      </c>
      <c r="J10" s="98">
        <f>Xarji_Saerto!$J$17*Davalianeba!D10</f>
        <v>25.675850139228793</v>
      </c>
      <c r="K10" s="98">
        <f>Xarji_Saerto!$K$17*Davalianeba!D10</f>
        <v>33.84431693527977</v>
      </c>
      <c r="L10" s="98">
        <f>Xarji_Saerto!$L$17*Davalianeba!D10</f>
        <v>44.55552274069705</v>
      </c>
      <c r="M10" s="98">
        <f>Xarji_Saerto!$M$17*Davalianeba!D10</f>
        <v>19.72087165640033</v>
      </c>
      <c r="N10" s="98">
        <f>Xarji_Saerto!$N$17*Davalianeba!D10</f>
        <v>20.59618597586704</v>
      </c>
      <c r="O10" s="98">
        <f>Xarji_Saerto!$O$17*Davalianeba!D10</f>
        <v>41.585849295418164</v>
      </c>
    </row>
    <row r="11" spans="1:15" ht="14.25" thickBot="1">
      <c r="A11" s="4">
        <f>Davalianeba!A11</f>
        <v>105</v>
      </c>
      <c r="B11" s="43" t="str">
        <f>Davalianeba!B11</f>
        <v>მ.არეშიძე</v>
      </c>
      <c r="C11" s="26">
        <f t="shared" si="0"/>
        <v>639.7789131718849</v>
      </c>
      <c r="D11" s="98">
        <f>Xarji_Saerto!$D$17*Davalianeba!D11</f>
        <v>43.01748375664506</v>
      </c>
      <c r="E11" s="98">
        <f>Xarji_Saerto!$E$17*Davalianeba!D11</f>
        <v>147.65037127668572</v>
      </c>
      <c r="F11" s="98">
        <f>Xarji_Saerto!$F$17*Davalianeba!D11</f>
        <v>137.30510927347925</v>
      </c>
      <c r="G11" s="98">
        <f>Xarji_Saerto!$G$17*Davalianeba!D11</f>
        <v>84.17601468230541</v>
      </c>
      <c r="H11" s="98">
        <f>Xarji_Saerto!$H$17*Davalianeba!D11</f>
        <v>21.533478187494755</v>
      </c>
      <c r="I11" s="98">
        <f>Xarji_Saerto!$I$17*Davalianeba!D11</f>
        <v>20.11785925238379</v>
      </c>
      <c r="J11" s="98">
        <f>Xarji_Saerto!$J$17*Davalianeba!D11</f>
        <v>25.675850139228793</v>
      </c>
      <c r="K11" s="98">
        <f>Xarji_Saerto!$K$17*Davalianeba!D11</f>
        <v>33.84431693527977</v>
      </c>
      <c r="L11" s="98">
        <f>Xarji_Saerto!$L$17*Davalianeba!D11</f>
        <v>44.55552274069705</v>
      </c>
      <c r="M11" s="98">
        <f>Xarji_Saerto!$M$17*Davalianeba!D11</f>
        <v>19.72087165640033</v>
      </c>
      <c r="N11" s="98">
        <f>Xarji_Saerto!$N$17*Davalianeba!D11</f>
        <v>20.59618597586704</v>
      </c>
      <c r="O11" s="98">
        <f>Xarji_Saerto!$O$17*Davalianeba!D11</f>
        <v>41.585849295418164</v>
      </c>
    </row>
    <row r="12" spans="1:15" ht="14.25" thickBot="1">
      <c r="A12" s="4">
        <f>Davalianeba!A12</f>
        <v>106</v>
      </c>
      <c r="B12" s="43" t="str">
        <f>Davalianeba!B12</f>
        <v>yaziaSvili</v>
      </c>
      <c r="C12" s="26">
        <f t="shared" si="0"/>
        <v>1285.7095466627306</v>
      </c>
      <c r="D12" s="98">
        <f>Xarji_Saerto!$D$17*Davalianeba!D12</f>
        <v>86.44859716479635</v>
      </c>
      <c r="E12" s="98">
        <f>Xarji_Saerto!$E$17*Davalianeba!D12</f>
        <v>296.7204576618011</v>
      </c>
      <c r="F12" s="98">
        <f>Xarji_Saerto!$F$17*Davalianeba!D12</f>
        <v>275.9304599822804</v>
      </c>
      <c r="G12" s="98">
        <f>Xarji_Saerto!$G$17*Davalianeba!D12</f>
        <v>169.16141412117145</v>
      </c>
      <c r="H12" s="98">
        <f>Xarji_Saerto!$H$17*Davalianeba!D12</f>
        <v>43.27400904986928</v>
      </c>
      <c r="I12" s="98">
        <f>Xarji_Saerto!$I$17*Davalianeba!D12</f>
        <v>40.42915945911743</v>
      </c>
      <c r="J12" s="98">
        <f>Xarji_Saerto!$J$17*Davalianeba!D12</f>
        <v>51.59858345287326</v>
      </c>
      <c r="K12" s="98">
        <f>Xarji_Saerto!$K$17*Davalianeba!D12</f>
        <v>68.01405999493724</v>
      </c>
      <c r="L12" s="98">
        <f>Xarji_Saerto!$L$17*Davalianeba!D12</f>
        <v>89.53946396928542</v>
      </c>
      <c r="M12" s="98">
        <f>Xarji_Saerto!$M$17*Davalianeba!D12</f>
        <v>39.63136707872759</v>
      </c>
      <c r="N12" s="98">
        <f>Xarji_Saerto!$N$17*Davalianeba!D12</f>
        <v>41.390412201502045</v>
      </c>
      <c r="O12" s="98">
        <f>Xarji_Saerto!$O$17*Davalianeba!D12</f>
        <v>83.5715625263692</v>
      </c>
    </row>
    <row r="13" spans="1:15" ht="14.25" thickBot="1">
      <c r="A13" s="4">
        <f>Davalianeba!A13</f>
        <v>107</v>
      </c>
      <c r="B13" s="43" t="str">
        <f>Davalianeba!B13</f>
        <v>m.saluqvaZe</v>
      </c>
      <c r="C13" s="26">
        <f>SUM(D13:O13)</f>
        <v>1285.7095466627306</v>
      </c>
      <c r="D13" s="98">
        <f>Xarji_Saerto!$D$17*Davalianeba!D13</f>
        <v>86.44859716479635</v>
      </c>
      <c r="E13" s="98">
        <f>Xarji_Saerto!$E$17*Davalianeba!D13</f>
        <v>296.7204576618011</v>
      </c>
      <c r="F13" s="98">
        <f>Xarji_Saerto!$F$17*Davalianeba!D13</f>
        <v>275.9304599822804</v>
      </c>
      <c r="G13" s="98">
        <f>Xarji_Saerto!$G$17*Davalianeba!D13</f>
        <v>169.16141412117145</v>
      </c>
      <c r="H13" s="98">
        <f>Xarji_Saerto!$H$17*Davalianeba!D13</f>
        <v>43.27400904986928</v>
      </c>
      <c r="I13" s="98">
        <f>Xarji_Saerto!$I$17*Davalianeba!D13</f>
        <v>40.42915945911743</v>
      </c>
      <c r="J13" s="98">
        <f>Xarji_Saerto!$J$17*Davalianeba!D13</f>
        <v>51.59858345287326</v>
      </c>
      <c r="K13" s="98">
        <f>Xarji_Saerto!$K$17*Davalianeba!D13</f>
        <v>68.01405999493724</v>
      </c>
      <c r="L13" s="98">
        <f>Xarji_Saerto!$L$17*Davalianeba!D13</f>
        <v>89.53946396928542</v>
      </c>
      <c r="M13" s="98">
        <f>Xarji_Saerto!$M$17*Davalianeba!D13</f>
        <v>39.63136707872759</v>
      </c>
      <c r="N13" s="98">
        <f>Xarji_Saerto!$N$17*Davalianeba!D13</f>
        <v>41.390412201502045</v>
      </c>
      <c r="O13" s="98">
        <f>Xarji_Saerto!$O$17*Davalianeba!D13</f>
        <v>83.5715625263692</v>
      </c>
    </row>
    <row r="14" spans="1:15" ht="14.25" thickBot="1">
      <c r="A14" s="4">
        <f>Davalianeba!A14</f>
        <v>108</v>
      </c>
      <c r="B14" s="43" t="str">
        <f>Davalianeba!B14</f>
        <v>WanuyvaZe</v>
      </c>
      <c r="C14" s="26">
        <f t="shared" si="0"/>
        <v>1298.0129873006517</v>
      </c>
      <c r="D14" s="98">
        <f>Xarji_Saerto!$D$17*Davalianeba!D14</f>
        <v>87.27585646780875</v>
      </c>
      <c r="E14" s="98">
        <f>Xarji_Saerto!$E$17*Davalianeba!D14</f>
        <v>299.55988787866045</v>
      </c>
      <c r="F14" s="98">
        <f>Xarji_Saerto!$F$17*Davalianeba!D14</f>
        <v>278.57094285292425</v>
      </c>
      <c r="G14" s="98">
        <f>Xarji_Saerto!$G$17*Davalianeba!D14</f>
        <v>170.7801836342927</v>
      </c>
      <c r="H14" s="98">
        <f>Xarji_Saerto!$H$17*Davalianeba!D14</f>
        <v>43.68811439962879</v>
      </c>
      <c r="I14" s="98">
        <f>Xarji_Saerto!$I$17*Davalianeba!D14</f>
        <v>40.81604136781712</v>
      </c>
      <c r="J14" s="98">
        <f>Xarji_Saerto!$J$17*Davalianeba!D14</f>
        <v>52.09234980170457</v>
      </c>
      <c r="K14" s="98">
        <f>Xarji_Saerto!$K$17*Davalianeba!D14</f>
        <v>68.66491224369261</v>
      </c>
      <c r="L14" s="98">
        <f>Xarji_Saerto!$L$17*Davalianeba!D14</f>
        <v>90.39630094506806</v>
      </c>
      <c r="M14" s="98">
        <f>Xarji_Saerto!$M$17*Davalianeba!D14</f>
        <v>40.01061461058144</v>
      </c>
      <c r="N14" s="98">
        <f>Xarji_Saerto!$N$17*Davalianeba!D14</f>
        <v>41.78649270103794</v>
      </c>
      <c r="O14" s="98">
        <f>Xarji_Saerto!$O$17*Davalianeba!D14</f>
        <v>84.37129039743495</v>
      </c>
    </row>
    <row r="15" spans="1:15" ht="14.2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1176.208924985235</v>
      </c>
      <c r="D15" s="98">
        <f>Xarji_Saerto!$D$17*Davalianeba!D15</f>
        <v>79.08598936798593</v>
      </c>
      <c r="E15" s="98">
        <f>Xarji_Saerto!$E$17*Davalianeba!D15</f>
        <v>271.44952873175293</v>
      </c>
      <c r="F15" s="98">
        <f>Xarji_Saerto!$F$17*Davalianeba!D15</f>
        <v>252.43016243355027</v>
      </c>
      <c r="G15" s="98">
        <f>Xarji_Saerto!$G$17*Davalianeba!D15</f>
        <v>154.75436545439223</v>
      </c>
      <c r="H15" s="98">
        <f>Xarji_Saerto!$H$17*Davalianeba!D15</f>
        <v>39.58847143700959</v>
      </c>
      <c r="I15" s="98">
        <f>Xarji_Saerto!$I$17*Davalianeba!D15</f>
        <v>36.9859104716902</v>
      </c>
      <c r="J15" s="98">
        <f>Xarji_Saerto!$J$17*Davalianeba!D15</f>
        <v>47.20406294827447</v>
      </c>
      <c r="K15" s="98">
        <f>Xarji_Saerto!$K$17*Davalianeba!D15</f>
        <v>62.221474981014346</v>
      </c>
      <c r="L15" s="98">
        <f>Xarji_Saerto!$L$17*Davalianeba!D15</f>
        <v>81.91361488481995</v>
      </c>
      <c r="M15" s="98">
        <f>Xarji_Saerto!$M$17*Davalianeba!D15</f>
        <v>36.2560640452283</v>
      </c>
      <c r="N15" s="98">
        <f>Xarji_Saerto!$N$17*Davalianeba!D15</f>
        <v>37.86529575563249</v>
      </c>
      <c r="O15" s="98">
        <f>Xarji_Saerto!$O$17*Davalianeba!D15</f>
        <v>76.45398447388416</v>
      </c>
    </row>
    <row r="16" spans="1:15" ht="14.25" thickBot="1">
      <c r="A16" s="4">
        <f>Davalianeba!A16</f>
        <v>110</v>
      </c>
      <c r="B16" s="43" t="str">
        <f>Davalianeba!B16</f>
        <v>r.Wubabria</v>
      </c>
      <c r="C16" s="26">
        <f t="shared" si="0"/>
        <v>1146.680667454225</v>
      </c>
      <c r="D16" s="98">
        <f>Xarji_Saerto!$D$17*Davalianeba!D16</f>
        <v>77.10056704075616</v>
      </c>
      <c r="E16" s="98">
        <f>Xarji_Saerto!$E$17*Davalianeba!D16</f>
        <v>264.63489621129054</v>
      </c>
      <c r="F16" s="98">
        <f>Xarji_Saerto!$F$17*Davalianeba!D16</f>
        <v>246.0930035440051</v>
      </c>
      <c r="G16" s="98">
        <f>Xarji_Saerto!$G$17*Davalianeba!D16</f>
        <v>150.86931862290123</v>
      </c>
      <c r="H16" s="98">
        <f>Xarji_Saerto!$H$17*Davalianeba!D16</f>
        <v>38.59461859758676</v>
      </c>
      <c r="I16" s="98">
        <f>Xarji_Saerto!$I$17*Davalianeba!D16</f>
        <v>36.05739389081095</v>
      </c>
      <c r="J16" s="98">
        <f>Xarji_Saerto!$J$17*Davalianeba!D16</f>
        <v>46.0190237110793</v>
      </c>
      <c r="K16" s="98">
        <f>Xarji_Saerto!$K$17*Davalianeba!D16</f>
        <v>60.65942958400144</v>
      </c>
      <c r="L16" s="98">
        <f>Xarji_Saerto!$L$17*Davalianeba!D16</f>
        <v>79.85720614294164</v>
      </c>
      <c r="M16" s="98">
        <f>Xarji_Saerto!$M$17*Davalianeba!D16</f>
        <v>35.345869968779056</v>
      </c>
      <c r="N16" s="98">
        <f>Xarji_Saerto!$N$17*Davalianeba!D16</f>
        <v>36.91470255674631</v>
      </c>
      <c r="O16" s="98">
        <f>Xarji_Saerto!$O$17*Davalianeba!D16</f>
        <v>74.53463758332641</v>
      </c>
    </row>
    <row r="17" spans="1:15" ht="14.25" thickBot="1">
      <c r="A17" s="4">
        <f>Davalianeba!A17</f>
        <v>111</v>
      </c>
      <c r="B17" s="43" t="str">
        <f>Davalianeba!B17</f>
        <v>jayeli</v>
      </c>
      <c r="C17" s="26">
        <f t="shared" si="0"/>
        <v>639.7789131718849</v>
      </c>
      <c r="D17" s="98">
        <f>Xarji_Saerto!$D$17*Davalianeba!D17</f>
        <v>43.01748375664506</v>
      </c>
      <c r="E17" s="98">
        <f>Xarji_Saerto!$E$17*Davalianeba!D17</f>
        <v>147.65037127668572</v>
      </c>
      <c r="F17" s="98">
        <f>Xarji_Saerto!$F$17*Davalianeba!D17</f>
        <v>137.30510927347925</v>
      </c>
      <c r="G17" s="98">
        <f>Xarji_Saerto!$G$17*Davalianeba!D17</f>
        <v>84.17601468230541</v>
      </c>
      <c r="H17" s="98">
        <f>Xarji_Saerto!$H$17*Davalianeba!D17</f>
        <v>21.533478187494755</v>
      </c>
      <c r="I17" s="98">
        <f>Xarji_Saerto!$I$17*Davalianeba!D17</f>
        <v>20.11785925238379</v>
      </c>
      <c r="J17" s="98">
        <f>Xarji_Saerto!$J$17*Davalianeba!D17</f>
        <v>25.675850139228793</v>
      </c>
      <c r="K17" s="98">
        <f>Xarji_Saerto!$K$17*Davalianeba!D17</f>
        <v>33.84431693527977</v>
      </c>
      <c r="L17" s="98">
        <f>Xarji_Saerto!$L$17*Davalianeba!D17</f>
        <v>44.55552274069705</v>
      </c>
      <c r="M17" s="98">
        <f>Xarji_Saerto!$M$17*Davalianeba!D17</f>
        <v>19.72087165640033</v>
      </c>
      <c r="N17" s="98">
        <f>Xarji_Saerto!$N$17*Davalianeba!D17</f>
        <v>20.59618597586704</v>
      </c>
      <c r="O17" s="98">
        <f>Xarji_Saerto!$O$17*Davalianeba!D17</f>
        <v>41.585849295418164</v>
      </c>
    </row>
    <row r="18" spans="1:15" ht="14.2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639.7789131718849</v>
      </c>
      <c r="D18" s="98">
        <f>Xarji_Saerto!$D$17*Davalianeba!D18</f>
        <v>43.01748375664506</v>
      </c>
      <c r="E18" s="98">
        <f>Xarji_Saerto!$E$17*Davalianeba!D18</f>
        <v>147.65037127668572</v>
      </c>
      <c r="F18" s="98">
        <f>Xarji_Saerto!$F$17*Davalianeba!D18</f>
        <v>137.30510927347925</v>
      </c>
      <c r="G18" s="98">
        <f>Xarji_Saerto!$G$17*Davalianeba!D18</f>
        <v>84.17601468230541</v>
      </c>
      <c r="H18" s="98">
        <f>Xarji_Saerto!$H$17*Davalianeba!D18</f>
        <v>21.533478187494755</v>
      </c>
      <c r="I18" s="98">
        <f>Xarji_Saerto!$I$17*Davalianeba!D18</f>
        <v>20.11785925238379</v>
      </c>
      <c r="J18" s="98">
        <f>Xarji_Saerto!$J$17*Davalianeba!D18</f>
        <v>25.675850139228793</v>
      </c>
      <c r="K18" s="98">
        <f>Xarji_Saerto!$K$17*Davalianeba!D18</f>
        <v>33.84431693527977</v>
      </c>
      <c r="L18" s="98">
        <f>Xarji_Saerto!$L$17*Davalianeba!D18</f>
        <v>44.55552274069705</v>
      </c>
      <c r="M18" s="98">
        <f>Xarji_Saerto!$M$17*Davalianeba!D18</f>
        <v>19.72087165640033</v>
      </c>
      <c r="N18" s="98">
        <f>Xarji_Saerto!$N$17*Davalianeba!D18</f>
        <v>20.59618597586704</v>
      </c>
      <c r="O18" s="98">
        <f>Xarji_Saerto!$O$17*Davalianeba!D18</f>
        <v>41.585849295418164</v>
      </c>
    </row>
    <row r="19" spans="1:15" ht="14.25" thickBot="1">
      <c r="A19" s="4">
        <f>Davalianeba!A19</f>
        <v>113</v>
      </c>
      <c r="B19" s="43" t="str">
        <f>Davalianeba!B19</f>
        <v>xoferia</v>
      </c>
      <c r="C19" s="26">
        <f t="shared" si="0"/>
        <v>639.7789131718849</v>
      </c>
      <c r="D19" s="98">
        <f>Xarji_Saerto!$D$17*Davalianeba!D19</f>
        <v>43.01748375664506</v>
      </c>
      <c r="E19" s="98">
        <f>Xarji_Saerto!$E$17*Davalianeba!D19</f>
        <v>147.65037127668572</v>
      </c>
      <c r="F19" s="98">
        <f>Xarji_Saerto!$F$17*Davalianeba!D19</f>
        <v>137.30510927347925</v>
      </c>
      <c r="G19" s="98">
        <f>Xarji_Saerto!$G$17*Davalianeba!D19</f>
        <v>84.17601468230541</v>
      </c>
      <c r="H19" s="98">
        <f>Xarji_Saerto!$H$17*Davalianeba!D19</f>
        <v>21.533478187494755</v>
      </c>
      <c r="I19" s="98">
        <f>Xarji_Saerto!$I$17*Davalianeba!D19</f>
        <v>20.11785925238379</v>
      </c>
      <c r="J19" s="98">
        <f>Xarji_Saerto!$J$17*Davalianeba!D19</f>
        <v>25.675850139228793</v>
      </c>
      <c r="K19" s="98">
        <f>Xarji_Saerto!$K$17*Davalianeba!D19</f>
        <v>33.84431693527977</v>
      </c>
      <c r="L19" s="98">
        <f>Xarji_Saerto!$L$17*Davalianeba!D19</f>
        <v>44.55552274069705</v>
      </c>
      <c r="M19" s="98">
        <f>Xarji_Saerto!$M$17*Davalianeba!D19</f>
        <v>19.72087165640033</v>
      </c>
      <c r="N19" s="98">
        <f>Xarji_Saerto!$N$17*Davalianeba!D19</f>
        <v>20.59618597586704</v>
      </c>
      <c r="O19" s="98">
        <f>Xarji_Saerto!$O$17*Davalianeba!D19</f>
        <v>41.585849295418164</v>
      </c>
    </row>
    <row r="20" spans="1:15" ht="14.25" thickBot="1">
      <c r="A20" s="4">
        <f>Davalianeba!A20</f>
        <v>114</v>
      </c>
      <c r="B20" s="43" t="str">
        <f>Davalianeba!B20</f>
        <v>q.qavTaraZe</v>
      </c>
      <c r="C20" s="26">
        <f t="shared" si="0"/>
        <v>639.7789131718849</v>
      </c>
      <c r="D20" s="98">
        <f>Xarji_Saerto!$D$17*Davalianeba!D20</f>
        <v>43.01748375664506</v>
      </c>
      <c r="E20" s="98">
        <f>Xarji_Saerto!$E$17*Davalianeba!D20</f>
        <v>147.65037127668572</v>
      </c>
      <c r="F20" s="98">
        <f>Xarji_Saerto!$F$17*Davalianeba!D20</f>
        <v>137.30510927347925</v>
      </c>
      <c r="G20" s="98">
        <f>Xarji_Saerto!$G$17*Davalianeba!D20</f>
        <v>84.17601468230541</v>
      </c>
      <c r="H20" s="98">
        <f>Xarji_Saerto!$H$17*Davalianeba!D20</f>
        <v>21.533478187494755</v>
      </c>
      <c r="I20" s="98">
        <f>Xarji_Saerto!$I$17*Davalianeba!D20</f>
        <v>20.11785925238379</v>
      </c>
      <c r="J20" s="98">
        <f>Xarji_Saerto!$J$17*Davalianeba!D20</f>
        <v>25.675850139228793</v>
      </c>
      <c r="K20" s="98">
        <f>Xarji_Saerto!$K$17*Davalianeba!D20</f>
        <v>33.84431693527977</v>
      </c>
      <c r="L20" s="98">
        <f>Xarji_Saerto!$L$17*Davalianeba!D20</f>
        <v>44.55552274069705</v>
      </c>
      <c r="M20" s="98">
        <f>Xarji_Saerto!$M$17*Davalianeba!D20</f>
        <v>19.72087165640033</v>
      </c>
      <c r="N20" s="98">
        <f>Xarji_Saerto!$N$17*Davalianeba!D20</f>
        <v>20.59618597586704</v>
      </c>
      <c r="O20" s="98">
        <f>Xarji_Saerto!$O$17*Davalianeba!D20</f>
        <v>41.585849295418164</v>
      </c>
    </row>
    <row r="21" spans="1:15" ht="14.25" thickBot="1">
      <c r="A21" s="4">
        <f>Davalianeba!A21</f>
        <v>115</v>
      </c>
      <c r="B21" s="43" t="str">
        <f>Davalianeba!B21</f>
        <v>v.agaJanovi</v>
      </c>
      <c r="C21" s="26">
        <f t="shared" si="0"/>
        <v>1146.680667454225</v>
      </c>
      <c r="D21" s="98">
        <f>Xarji_Saerto!$D$17*Davalianeba!D21</f>
        <v>77.10056704075616</v>
      </c>
      <c r="E21" s="98">
        <f>Xarji_Saerto!$E$17*Davalianeba!D21</f>
        <v>264.63489621129054</v>
      </c>
      <c r="F21" s="98">
        <f>Xarji_Saerto!$F$17*Davalianeba!D21</f>
        <v>246.0930035440051</v>
      </c>
      <c r="G21" s="98">
        <f>Xarji_Saerto!$G$17*Davalianeba!D21</f>
        <v>150.86931862290123</v>
      </c>
      <c r="H21" s="98">
        <f>Xarji_Saerto!$H$17*Davalianeba!D21</f>
        <v>38.59461859758676</v>
      </c>
      <c r="I21" s="98">
        <f>Xarji_Saerto!$I$17*Davalianeba!D21</f>
        <v>36.05739389081095</v>
      </c>
      <c r="J21" s="98">
        <f>Xarji_Saerto!$J$17*Davalianeba!D21</f>
        <v>46.0190237110793</v>
      </c>
      <c r="K21" s="98">
        <f>Xarji_Saerto!$K$17*Davalianeba!D21</f>
        <v>60.65942958400144</v>
      </c>
      <c r="L21" s="98">
        <f>Xarji_Saerto!$L$17*Davalianeba!D21</f>
        <v>79.85720614294164</v>
      </c>
      <c r="M21" s="98">
        <f>Xarji_Saerto!$M$17*Davalianeba!D21</f>
        <v>35.345869968779056</v>
      </c>
      <c r="N21" s="98">
        <f>Xarji_Saerto!$N$17*Davalianeba!D21</f>
        <v>36.91470255674631</v>
      </c>
      <c r="O21" s="98">
        <f>Xarji_Saerto!$O$17*Davalianeba!D21</f>
        <v>74.53463758332641</v>
      </c>
    </row>
    <row r="22" spans="1:15" ht="14.25" thickBot="1">
      <c r="A22" s="4">
        <f>Davalianeba!A22</f>
        <v>116</v>
      </c>
      <c r="B22" s="43" t="str">
        <f>Davalianeba!B22</f>
        <v>enuqiZe</v>
      </c>
      <c r="C22" s="26">
        <f t="shared" si="0"/>
        <v>1165.135828411106</v>
      </c>
      <c r="D22" s="98">
        <f>Xarji_Saerto!$D$17*Davalianeba!D22</f>
        <v>78.34145599527477</v>
      </c>
      <c r="E22" s="98">
        <f>Xarji_Saerto!$E$17*Davalianeba!D22</f>
        <v>268.8940415365796</v>
      </c>
      <c r="F22" s="98">
        <f>Xarji_Saerto!$F$17*Davalianeba!D22</f>
        <v>250.05372784997087</v>
      </c>
      <c r="G22" s="98">
        <f>Xarji_Saerto!$G$17*Davalianeba!D22</f>
        <v>153.29747289258313</v>
      </c>
      <c r="H22" s="98">
        <f>Xarji_Saerto!$H$17*Davalianeba!D22</f>
        <v>39.21577662222603</v>
      </c>
      <c r="I22" s="98">
        <f>Xarji_Saerto!$I$17*Davalianeba!D22</f>
        <v>36.63771675386049</v>
      </c>
      <c r="J22" s="98">
        <f>Xarji_Saerto!$J$17*Davalianeba!D22</f>
        <v>46.759673234326286</v>
      </c>
      <c r="K22" s="98">
        <f>Xarji_Saerto!$K$17*Davalianeba!D22</f>
        <v>61.635707957134514</v>
      </c>
      <c r="L22" s="98">
        <f>Xarji_Saerto!$L$17*Davalianeba!D22</f>
        <v>81.1424616066156</v>
      </c>
      <c r="M22" s="98">
        <f>Xarji_Saerto!$M$17*Davalianeba!D22</f>
        <v>35.91474126655984</v>
      </c>
      <c r="N22" s="98">
        <f>Xarji_Saerto!$N$17*Davalianeba!D22</f>
        <v>37.508823306050175</v>
      </c>
      <c r="O22" s="98">
        <f>Xarji_Saerto!$O$17*Davalianeba!D22</f>
        <v>75.73422938992502</v>
      </c>
    </row>
    <row r="23" spans="1:15" ht="14.25" thickBot="1">
      <c r="A23" s="4">
        <f>Davalianeba!A23</f>
        <v>117</v>
      </c>
      <c r="B23" s="43" t="str">
        <f>Davalianeba!B23</f>
        <v>g.abesaZe</v>
      </c>
      <c r="C23" s="26">
        <f t="shared" si="0"/>
        <v>664.3857944477268</v>
      </c>
      <c r="D23" s="98">
        <f>Xarji_Saerto!$D$17*Davalianeba!D23</f>
        <v>44.67200236266988</v>
      </c>
      <c r="E23" s="98">
        <f>Xarji_Saerto!$E$17*Davalianeba!D23</f>
        <v>153.3292317104044</v>
      </c>
      <c r="F23" s="98">
        <f>Xarji_Saerto!$F$17*Davalianeba!D23</f>
        <v>142.58607501476692</v>
      </c>
      <c r="G23" s="98">
        <f>Xarji_Saerto!$G$17*Davalianeba!D23</f>
        <v>87.41355370854792</v>
      </c>
      <c r="H23" s="98">
        <f>Xarji_Saerto!$H$17*Davalianeba!D23</f>
        <v>22.361688887013788</v>
      </c>
      <c r="I23" s="98">
        <f>Xarji_Saerto!$I$17*Davalianeba!D23</f>
        <v>20.891623069783172</v>
      </c>
      <c r="J23" s="98">
        <f>Xarji_Saerto!$J$17*Davalianeba!D23</f>
        <v>26.663382836891444</v>
      </c>
      <c r="K23" s="98">
        <f>Xarji_Saerto!$K$17*Davalianeba!D23</f>
        <v>35.14602143279053</v>
      </c>
      <c r="L23" s="98">
        <f>Xarji_Saerto!$L$17*Davalianeba!D23</f>
        <v>46.26919669226233</v>
      </c>
      <c r="M23" s="98">
        <f>Xarji_Saerto!$M$17*Davalianeba!D23</f>
        <v>20.47936672010804</v>
      </c>
      <c r="N23" s="98">
        <f>Xarji_Saerto!$N$17*Davalianeba!D23</f>
        <v>21.388346974938855</v>
      </c>
      <c r="O23" s="98">
        <f>Xarji_Saerto!$O$17*Davalianeba!D23</f>
        <v>43.18530503754964</v>
      </c>
    </row>
    <row r="24" spans="1:15" ht="14.25" thickBot="1">
      <c r="A24" s="4">
        <f>Davalianeba!A24</f>
        <v>118</v>
      </c>
      <c r="B24" s="43" t="str">
        <f>Davalianeba!B24</f>
        <v>g.abesaZe</v>
      </c>
      <c r="C24" s="26">
        <f t="shared" si="0"/>
        <v>639.7789131718849</v>
      </c>
      <c r="D24" s="98">
        <f>Xarji_Saerto!$D$17*Davalianeba!D24</f>
        <v>43.01748375664506</v>
      </c>
      <c r="E24" s="98">
        <f>Xarji_Saerto!$E$17*Davalianeba!D24</f>
        <v>147.65037127668572</v>
      </c>
      <c r="F24" s="98">
        <f>Xarji_Saerto!$F$17*Davalianeba!D24</f>
        <v>137.30510927347925</v>
      </c>
      <c r="G24" s="98">
        <f>Xarji_Saerto!$G$17*Davalianeba!D24</f>
        <v>84.17601468230541</v>
      </c>
      <c r="H24" s="98">
        <f>Xarji_Saerto!$H$17*Davalianeba!D24</f>
        <v>21.533478187494755</v>
      </c>
      <c r="I24" s="98">
        <f>Xarji_Saerto!$I$17*Davalianeba!D24</f>
        <v>20.11785925238379</v>
      </c>
      <c r="J24" s="98">
        <f>Xarji_Saerto!$J$17*Davalianeba!D24</f>
        <v>25.675850139228793</v>
      </c>
      <c r="K24" s="98">
        <f>Xarji_Saerto!$K$17*Davalianeba!D24</f>
        <v>33.84431693527977</v>
      </c>
      <c r="L24" s="98">
        <f>Xarji_Saerto!$L$17*Davalianeba!D24</f>
        <v>44.55552274069705</v>
      </c>
      <c r="M24" s="98">
        <f>Xarji_Saerto!$M$17*Davalianeba!D24</f>
        <v>19.72087165640033</v>
      </c>
      <c r="N24" s="98">
        <f>Xarji_Saerto!$N$17*Davalianeba!D24</f>
        <v>20.59618597586704</v>
      </c>
      <c r="O24" s="98">
        <f>Xarji_Saerto!$O$17*Davalianeba!D24</f>
        <v>41.585849295418164</v>
      </c>
    </row>
    <row r="25" spans="1:15" ht="14.25" thickBot="1">
      <c r="A25" s="4">
        <f>Davalianeba!A25</f>
        <v>119</v>
      </c>
      <c r="B25" s="43" t="str">
        <f>Davalianeba!B25</f>
        <v>ambokaZe</v>
      </c>
      <c r="C25" s="26">
        <f t="shared" si="0"/>
        <v>639.7789131718849</v>
      </c>
      <c r="D25" s="98">
        <f>Xarji_Saerto!$D$17*Davalianeba!D25</f>
        <v>43.01748375664506</v>
      </c>
      <c r="E25" s="98">
        <f>Xarji_Saerto!$E$17*Davalianeba!D25</f>
        <v>147.65037127668572</v>
      </c>
      <c r="F25" s="98">
        <f>Xarji_Saerto!$F$17*Davalianeba!D25</f>
        <v>137.30510927347925</v>
      </c>
      <c r="G25" s="98">
        <f>Xarji_Saerto!$G$17*Davalianeba!D25</f>
        <v>84.17601468230541</v>
      </c>
      <c r="H25" s="98">
        <f>Xarji_Saerto!$H$17*Davalianeba!D25</f>
        <v>21.533478187494755</v>
      </c>
      <c r="I25" s="98">
        <f>Xarji_Saerto!$I$17*Davalianeba!D25</f>
        <v>20.11785925238379</v>
      </c>
      <c r="J25" s="98">
        <f>Xarji_Saerto!$J$17*Davalianeba!D25</f>
        <v>25.675850139228793</v>
      </c>
      <c r="K25" s="98">
        <f>Xarji_Saerto!$K$17*Davalianeba!D25</f>
        <v>33.84431693527977</v>
      </c>
      <c r="L25" s="98">
        <f>Xarji_Saerto!$L$17*Davalianeba!D25</f>
        <v>44.55552274069705</v>
      </c>
      <c r="M25" s="98">
        <f>Xarji_Saerto!$M$17*Davalianeba!D25</f>
        <v>19.72087165640033</v>
      </c>
      <c r="N25" s="98">
        <f>Xarji_Saerto!$N$17*Davalianeba!D25</f>
        <v>20.59618597586704</v>
      </c>
      <c r="O25" s="98">
        <f>Xarji_Saerto!$O$17*Davalianeba!D25</f>
        <v>41.585849295418164</v>
      </c>
    </row>
    <row r="26" spans="1:15" ht="14.25" thickBot="1">
      <c r="A26" s="4">
        <f>Davalianeba!A26</f>
        <v>120</v>
      </c>
      <c r="B26" s="43" t="str">
        <f>Davalianeba!B26</f>
        <v>n.yuraSvili</v>
      </c>
      <c r="C26" s="26">
        <f t="shared" si="0"/>
        <v>0</v>
      </c>
      <c r="D26" s="98">
        <f>Xarji_Saerto!$D$17*Davalianeba!D26</f>
        <v>0</v>
      </c>
      <c r="E26" s="98">
        <f>Xarji_Saerto!$E$17*Davalianeba!D26</f>
        <v>0</v>
      </c>
      <c r="F26" s="98">
        <f>Xarji_Saerto!$F$17*Davalianeba!D26</f>
        <v>0</v>
      </c>
      <c r="G26" s="98">
        <f>Xarji_Saerto!$G$17*Davalianeba!D26</f>
        <v>0</v>
      </c>
      <c r="H26" s="98">
        <f>Xarji_Saerto!$H$17*Davalianeba!D26</f>
        <v>0</v>
      </c>
      <c r="I26" s="98">
        <f>Xarji_Saerto!$I$17*Davalianeba!D26</f>
        <v>0</v>
      </c>
      <c r="J26" s="98">
        <f>Xarji_Saerto!$J$17*Davalianeba!D26</f>
        <v>0</v>
      </c>
      <c r="K26" s="98">
        <f>Xarji_Saerto!$K$17*Davalianeba!D26</f>
        <v>0</v>
      </c>
      <c r="L26" s="98">
        <f>Xarji_Saerto!$L$17*Davalianeba!D26</f>
        <v>0</v>
      </c>
      <c r="M26" s="98">
        <f>Xarji_Saerto!$M$17*Davalianeba!D26</f>
        <v>0</v>
      </c>
      <c r="N26" s="98">
        <f>Xarji_Saerto!$N$17*Davalianeba!D26</f>
        <v>0</v>
      </c>
      <c r="O26" s="98">
        <f>Xarji_Saerto!$O$17*Davalianeba!D26</f>
        <v>0</v>
      </c>
    </row>
    <row r="27" spans="1:15" ht="14.25" thickBot="1">
      <c r="A27" s="4">
        <f>Davalianeba!A27</f>
        <v>121</v>
      </c>
      <c r="B27" s="43" t="str">
        <f>Davalianeba!B27</f>
        <v>n.yuraSvili</v>
      </c>
      <c r="C27" s="26">
        <f t="shared" si="0"/>
        <v>0</v>
      </c>
      <c r="D27" s="98">
        <f>Xarji_Saerto!$D$17*Davalianeba!D27</f>
        <v>0</v>
      </c>
      <c r="E27" s="98">
        <f>Xarji_Saerto!$E$17*Davalianeba!D27</f>
        <v>0</v>
      </c>
      <c r="F27" s="98">
        <f>Xarji_Saerto!$F$17*Davalianeba!D27</f>
        <v>0</v>
      </c>
      <c r="G27" s="98">
        <f>Xarji_Saerto!$G$17*Davalianeba!D27</f>
        <v>0</v>
      </c>
      <c r="H27" s="98">
        <f>Xarji_Saerto!$H$17*Davalianeba!D27</f>
        <v>0</v>
      </c>
      <c r="I27" s="98">
        <f>Xarji_Saerto!$I$17*Davalianeba!D27</f>
        <v>0</v>
      </c>
      <c r="J27" s="98">
        <f>Xarji_Saerto!$J$17*Davalianeba!D27</f>
        <v>0</v>
      </c>
      <c r="K27" s="98">
        <f>Xarji_Saerto!$K$17*Davalianeba!D27</f>
        <v>0</v>
      </c>
      <c r="L27" s="98">
        <f>Xarji_Saerto!$L$17*Davalianeba!D27</f>
        <v>0</v>
      </c>
      <c r="M27" s="98">
        <f>Xarji_Saerto!$M$17*Davalianeba!D27</f>
        <v>0</v>
      </c>
      <c r="N27" s="98">
        <f>Xarji_Saerto!$N$17*Davalianeba!D27</f>
        <v>0</v>
      </c>
      <c r="O27" s="98">
        <f>Xarji_Saerto!$O$17*Davalianeba!D27</f>
        <v>0</v>
      </c>
    </row>
    <row r="28" spans="1:15" ht="14.25" thickBot="1">
      <c r="A28" s="4">
        <f>Davalianeba!A28</f>
        <v>122</v>
      </c>
      <c r="B28" s="43" t="str">
        <f>Davalianeba!B28</f>
        <v>s.gogiaSvili</v>
      </c>
      <c r="C28" s="26">
        <f t="shared" si="0"/>
        <v>1285.7095466627306</v>
      </c>
      <c r="D28" s="98">
        <f>Xarji_Saerto!$D$17*Davalianeba!D28</f>
        <v>86.44859716479635</v>
      </c>
      <c r="E28" s="98">
        <f>Xarji_Saerto!$E$17*Davalianeba!D28</f>
        <v>296.7204576618011</v>
      </c>
      <c r="F28" s="98">
        <f>Xarji_Saerto!$F$17*Davalianeba!D28</f>
        <v>275.9304599822804</v>
      </c>
      <c r="G28" s="98">
        <f>Xarji_Saerto!$G$17*Davalianeba!D28</f>
        <v>169.16141412117145</v>
      </c>
      <c r="H28" s="98">
        <f>Xarji_Saerto!$H$17*Davalianeba!D28</f>
        <v>43.27400904986928</v>
      </c>
      <c r="I28" s="98">
        <f>Xarji_Saerto!$I$17*Davalianeba!D28</f>
        <v>40.42915945911743</v>
      </c>
      <c r="J28" s="98">
        <f>Xarji_Saerto!$J$17*Davalianeba!D28</f>
        <v>51.59858345287326</v>
      </c>
      <c r="K28" s="98">
        <f>Xarji_Saerto!$K$17*Davalianeba!D28</f>
        <v>68.01405999493724</v>
      </c>
      <c r="L28" s="98">
        <f>Xarji_Saerto!$L$17*Davalianeba!D28</f>
        <v>89.53946396928542</v>
      </c>
      <c r="M28" s="98">
        <f>Xarji_Saerto!$M$17*Davalianeba!D28</f>
        <v>39.63136707872759</v>
      </c>
      <c r="N28" s="98">
        <f>Xarji_Saerto!$N$17*Davalianeba!D28</f>
        <v>41.390412201502045</v>
      </c>
      <c r="O28" s="98">
        <f>Xarji_Saerto!$O$17*Davalianeba!D28</f>
        <v>83.5715625263692</v>
      </c>
    </row>
    <row r="29" spans="1:15" ht="14.25" thickBot="1">
      <c r="A29" s="4">
        <f>Davalianeba!A29</f>
        <v>123</v>
      </c>
      <c r="B29" s="43" t="str">
        <f>Davalianeba!B29</f>
        <v>g.jabadari</v>
      </c>
      <c r="C29" s="26">
        <f t="shared" si="0"/>
        <v>639.7789131718849</v>
      </c>
      <c r="D29" s="98">
        <f>Xarji_Saerto!$D$17*Davalianeba!D29</f>
        <v>43.01748375664506</v>
      </c>
      <c r="E29" s="98">
        <f>Xarji_Saerto!$E$17*Davalianeba!D29</f>
        <v>147.65037127668572</v>
      </c>
      <c r="F29" s="98">
        <f>Xarji_Saerto!$F$17*Davalianeba!D29</f>
        <v>137.30510927347925</v>
      </c>
      <c r="G29" s="98">
        <f>Xarji_Saerto!$G$17*Davalianeba!D29</f>
        <v>84.17601468230541</v>
      </c>
      <c r="H29" s="98">
        <f>Xarji_Saerto!$H$17*Davalianeba!D29</f>
        <v>21.533478187494755</v>
      </c>
      <c r="I29" s="98">
        <f>Xarji_Saerto!$I$17*Davalianeba!D29</f>
        <v>20.11785925238379</v>
      </c>
      <c r="J29" s="98">
        <f>Xarji_Saerto!$J$17*Davalianeba!D29</f>
        <v>25.675850139228793</v>
      </c>
      <c r="K29" s="98">
        <f>Xarji_Saerto!$K$17*Davalianeba!D29</f>
        <v>33.84431693527977</v>
      </c>
      <c r="L29" s="98">
        <f>Xarji_Saerto!$L$17*Davalianeba!D29</f>
        <v>44.55552274069705</v>
      </c>
      <c r="M29" s="98">
        <f>Xarji_Saerto!$M$17*Davalianeba!D29</f>
        <v>19.72087165640033</v>
      </c>
      <c r="N29" s="98">
        <f>Xarji_Saerto!$N$17*Davalianeba!D29</f>
        <v>20.59618597586704</v>
      </c>
      <c r="O29" s="98">
        <f>Xarji_Saerto!$O$17*Davalianeba!D29</f>
        <v>41.585849295418164</v>
      </c>
    </row>
    <row r="30" spans="1:15" ht="14.25" thickBot="1">
      <c r="A30" s="4">
        <f>Davalianeba!A30</f>
        <v>124</v>
      </c>
      <c r="B30" s="43" t="str">
        <f>Davalianeba!B30</f>
        <v>g.jabadari</v>
      </c>
      <c r="C30" s="26">
        <f t="shared" si="0"/>
        <v>652.0823538098061</v>
      </c>
      <c r="D30" s="98">
        <f>Xarji_Saerto!$D$17*Davalianeba!D30</f>
        <v>43.844743059657475</v>
      </c>
      <c r="E30" s="98">
        <f>Xarji_Saerto!$E$17*Davalianeba!D30</f>
        <v>150.48980149354506</v>
      </c>
      <c r="F30" s="98">
        <f>Xarji_Saerto!$F$17*Davalianeba!D30</f>
        <v>139.94559214412308</v>
      </c>
      <c r="G30" s="98">
        <f>Xarji_Saerto!$G$17*Davalianeba!D30</f>
        <v>85.79478419542667</v>
      </c>
      <c r="H30" s="98">
        <f>Xarji_Saerto!$H$17*Davalianeba!D30</f>
        <v>21.94758353725427</v>
      </c>
      <c r="I30" s="98">
        <f>Xarji_Saerto!$I$17*Davalianeba!D30</f>
        <v>20.50474116108348</v>
      </c>
      <c r="J30" s="98">
        <f>Xarji_Saerto!$J$17*Davalianeba!D30</f>
        <v>26.169616488060118</v>
      </c>
      <c r="K30" s="98">
        <f>Xarji_Saerto!$K$17*Davalianeba!D30</f>
        <v>34.495169184035156</v>
      </c>
      <c r="L30" s="98">
        <f>Xarji_Saerto!$L$17*Davalianeba!D30</f>
        <v>45.412359716479685</v>
      </c>
      <c r="M30" s="98">
        <f>Xarji_Saerto!$M$17*Davalianeba!D30</f>
        <v>20.100119188254187</v>
      </c>
      <c r="N30" s="98">
        <f>Xarji_Saerto!$N$17*Davalianeba!D30</f>
        <v>20.99226647540295</v>
      </c>
      <c r="O30" s="98">
        <f>Xarji_Saerto!$O$17*Davalianeba!D30</f>
        <v>42.385577166483905</v>
      </c>
    </row>
    <row r="31" spans="1:15" ht="14.25" thickBot="1">
      <c r="A31" s="57">
        <f>Davalianeba!A31</f>
        <v>201</v>
      </c>
      <c r="B31" s="62" t="str">
        <f>Davalianeba!B31</f>
        <v>xaratiSvili</v>
      </c>
      <c r="C31" s="59">
        <f t="shared" si="0"/>
        <v>2362.2606024808065</v>
      </c>
      <c r="D31" s="98">
        <f>Xarji_Saerto!$D$17*Davalianeba!D31</f>
        <v>158.83378617838179</v>
      </c>
      <c r="E31" s="98">
        <f>Xarji_Saerto!$E$17*Davalianeba!D31</f>
        <v>545.1706016369934</v>
      </c>
      <c r="F31" s="98">
        <f>Xarji_Saerto!$F$17*Davalianeba!D31</f>
        <v>506.97271116361566</v>
      </c>
      <c r="G31" s="98">
        <f>Xarji_Saerto!$G$17*Davalianeba!D31</f>
        <v>310.8037465192815</v>
      </c>
      <c r="H31" s="98">
        <f>Xarji_Saerto!$H$17*Davalianeba!D31</f>
        <v>79.5082271538268</v>
      </c>
      <c r="I31" s="98">
        <f>Xarji_Saerto!$I$17*Davalianeba!D31</f>
        <v>74.28132647034016</v>
      </c>
      <c r="J31" s="98">
        <f>Xarji_Saerto!$J$17*Davalianeba!D31</f>
        <v>94.803138975614</v>
      </c>
      <c r="K31" s="98">
        <f>Xarji_Saerto!$K$17*Davalianeba!D31</f>
        <v>124.963631761033</v>
      </c>
      <c r="L31" s="98">
        <f>Xarji_Saerto!$L$17*Davalianeba!D31</f>
        <v>164.51269935026602</v>
      </c>
      <c r="M31" s="98">
        <f>Xarji_Saerto!$M$17*Davalianeba!D31</f>
        <v>72.81552611593969</v>
      </c>
      <c r="N31" s="98">
        <f>Xarji_Saerto!$N$17*Davalianeba!D31</f>
        <v>76.0474559108937</v>
      </c>
      <c r="O31" s="98">
        <f>Xarji_Saerto!$O$17*Davalianeba!D31</f>
        <v>153.54775124462094</v>
      </c>
    </row>
    <row r="32" spans="1:15" ht="14.25" thickBot="1">
      <c r="A32" s="4">
        <f>Davalianeba!A32</f>
        <v>202</v>
      </c>
      <c r="B32" s="43" t="str">
        <f>Davalianeba!B32</f>
        <v>d. cxakaia</v>
      </c>
      <c r="C32" s="26">
        <f t="shared" si="0"/>
        <v>664.3857944477268</v>
      </c>
      <c r="D32" s="98">
        <f>Xarji_Saerto!$D$17*Davalianeba!D32</f>
        <v>44.67200236266988</v>
      </c>
      <c r="E32" s="98">
        <f>Xarji_Saerto!$E$17*Davalianeba!D32</f>
        <v>153.3292317104044</v>
      </c>
      <c r="F32" s="98">
        <f>Xarji_Saerto!$F$17*Davalianeba!D32</f>
        <v>142.58607501476692</v>
      </c>
      <c r="G32" s="98">
        <f>Xarji_Saerto!$G$17*Davalianeba!D32</f>
        <v>87.41355370854792</v>
      </c>
      <c r="H32" s="98">
        <f>Xarji_Saerto!$H$17*Davalianeba!D32</f>
        <v>22.361688887013788</v>
      </c>
      <c r="I32" s="98">
        <f>Xarji_Saerto!$I$17*Davalianeba!D32</f>
        <v>20.891623069783172</v>
      </c>
      <c r="J32" s="98">
        <f>Xarji_Saerto!$J$17*Davalianeba!D32</f>
        <v>26.663382836891444</v>
      </c>
      <c r="K32" s="98">
        <f>Xarji_Saerto!$K$17*Davalianeba!D32</f>
        <v>35.14602143279053</v>
      </c>
      <c r="L32" s="98">
        <f>Xarji_Saerto!$L$17*Davalianeba!D32</f>
        <v>46.26919669226233</v>
      </c>
      <c r="M32" s="98">
        <f>Xarji_Saerto!$M$17*Davalianeba!D32</f>
        <v>20.47936672010804</v>
      </c>
      <c r="N32" s="98">
        <f>Xarji_Saerto!$N$17*Davalianeba!D32</f>
        <v>21.388346974938855</v>
      </c>
      <c r="O32" s="98">
        <f>Xarji_Saerto!$O$17*Davalianeba!D32</f>
        <v>43.18530503754964</v>
      </c>
    </row>
    <row r="33" spans="1:15" ht="14.25" thickBot="1">
      <c r="A33" s="4">
        <f>Davalianeba!A33</f>
        <v>203</v>
      </c>
      <c r="B33" s="43" t="str">
        <f>Davalianeba!B33</f>
        <v>d. cxakaia</v>
      </c>
      <c r="C33" s="26">
        <f t="shared" si="0"/>
        <v>639.7789131718849</v>
      </c>
      <c r="D33" s="98">
        <f>Xarji_Saerto!$D$17*Davalianeba!D33</f>
        <v>43.01748375664506</v>
      </c>
      <c r="E33" s="98">
        <f>Xarji_Saerto!$E$17*Davalianeba!D33</f>
        <v>147.65037127668572</v>
      </c>
      <c r="F33" s="98">
        <f>Xarji_Saerto!$F$17*Davalianeba!D33</f>
        <v>137.30510927347925</v>
      </c>
      <c r="G33" s="98">
        <f>Xarji_Saerto!$G$17*Davalianeba!D33</f>
        <v>84.17601468230541</v>
      </c>
      <c r="H33" s="98">
        <f>Xarji_Saerto!$H$17*Davalianeba!D33</f>
        <v>21.533478187494755</v>
      </c>
      <c r="I33" s="98">
        <f>Xarji_Saerto!$I$17*Davalianeba!D33</f>
        <v>20.11785925238379</v>
      </c>
      <c r="J33" s="98">
        <f>Xarji_Saerto!$J$17*Davalianeba!D33</f>
        <v>25.675850139228793</v>
      </c>
      <c r="K33" s="98">
        <f>Xarji_Saerto!$K$17*Davalianeba!D33</f>
        <v>33.84431693527977</v>
      </c>
      <c r="L33" s="98">
        <f>Xarji_Saerto!$L$17*Davalianeba!D33</f>
        <v>44.55552274069705</v>
      </c>
      <c r="M33" s="98">
        <f>Xarji_Saerto!$M$17*Davalianeba!D33</f>
        <v>19.72087165640033</v>
      </c>
      <c r="N33" s="98">
        <f>Xarji_Saerto!$N$17*Davalianeba!D33</f>
        <v>20.59618597586704</v>
      </c>
      <c r="O33" s="98">
        <f>Xarji_Saerto!$O$17*Davalianeba!D33</f>
        <v>41.585849295418164</v>
      </c>
    </row>
    <row r="34" spans="1:15" ht="14.25" thickBot="1">
      <c r="A34" s="4">
        <f>Davalianeba!A34</f>
        <v>204</v>
      </c>
      <c r="B34" s="43" t="str">
        <f>Davalianeba!B34</f>
        <v>T. nasiZe (gia)</v>
      </c>
      <c r="C34" s="26">
        <f t="shared" si="0"/>
        <v>639.7789131718849</v>
      </c>
      <c r="D34" s="98">
        <f>Xarji_Saerto!$D$17*Davalianeba!D34</f>
        <v>43.01748375664506</v>
      </c>
      <c r="E34" s="98">
        <f>Xarji_Saerto!$E$17*Davalianeba!D34</f>
        <v>147.65037127668572</v>
      </c>
      <c r="F34" s="98">
        <f>Xarji_Saerto!$F$17*Davalianeba!D34</f>
        <v>137.30510927347925</v>
      </c>
      <c r="G34" s="98">
        <f>Xarji_Saerto!$G$17*Davalianeba!D34</f>
        <v>84.17601468230541</v>
      </c>
      <c r="H34" s="98">
        <f>Xarji_Saerto!$H$17*Davalianeba!D34</f>
        <v>21.533478187494755</v>
      </c>
      <c r="I34" s="98">
        <f>Xarji_Saerto!$I$17*Davalianeba!D34</f>
        <v>20.11785925238379</v>
      </c>
      <c r="J34" s="98">
        <f>Xarji_Saerto!$J$17*Davalianeba!D34</f>
        <v>25.675850139228793</v>
      </c>
      <c r="K34" s="98">
        <f>Xarji_Saerto!$K$17*Davalianeba!D34</f>
        <v>33.84431693527977</v>
      </c>
      <c r="L34" s="98">
        <f>Xarji_Saerto!$L$17*Davalianeba!D34</f>
        <v>44.55552274069705</v>
      </c>
      <c r="M34" s="98">
        <f>Xarji_Saerto!$M$17*Davalianeba!D34</f>
        <v>19.72087165640033</v>
      </c>
      <c r="N34" s="98">
        <f>Xarji_Saerto!$N$17*Davalianeba!D34</f>
        <v>20.59618597586704</v>
      </c>
      <c r="O34" s="98">
        <f>Xarji_Saerto!$O$17*Davalianeba!D34</f>
        <v>41.585849295418164</v>
      </c>
    </row>
    <row r="35" spans="1:15" ht="14.25" thickBot="1">
      <c r="A35" s="4">
        <f>Davalianeba!A35</f>
        <v>205</v>
      </c>
      <c r="B35" s="43" t="str">
        <f>Davalianeba!B35</f>
        <v>T. nasiZe</v>
      </c>
      <c r="C35" s="26">
        <f t="shared" si="0"/>
        <v>677.91957914944</v>
      </c>
      <c r="D35" s="98">
        <f>Xarji_Saerto!$D$17*Davalianeba!D35</f>
        <v>45.58198759598353</v>
      </c>
      <c r="E35" s="98">
        <f>Xarji_Saerto!$E$17*Davalianeba!D35</f>
        <v>156.45260494894967</v>
      </c>
      <c r="F35" s="98">
        <f>Xarji_Saerto!$F$17*Davalianeba!D35</f>
        <v>145.4906061724751</v>
      </c>
      <c r="G35" s="98">
        <f>Xarji_Saerto!$G$17*Davalianeba!D35</f>
        <v>89.19420017298131</v>
      </c>
      <c r="H35" s="98">
        <f>Xarji_Saerto!$H$17*Davalianeba!D35</f>
        <v>22.817204771749253</v>
      </c>
      <c r="I35" s="98">
        <f>Xarji_Saerto!$I$17*Davalianeba!D35</f>
        <v>21.317193169352826</v>
      </c>
      <c r="J35" s="98">
        <f>Xarji_Saerto!$J$17*Davalianeba!D35</f>
        <v>27.206525820605897</v>
      </c>
      <c r="K35" s="98">
        <f>Xarji_Saerto!$K$17*Davalianeba!D35</f>
        <v>35.86195890642145</v>
      </c>
      <c r="L35" s="98">
        <f>Xarji_Saerto!$L$17*Davalianeba!D35</f>
        <v>47.21171736562322</v>
      </c>
      <c r="M35" s="98">
        <f>Xarji_Saerto!$M$17*Davalianeba!D35</f>
        <v>20.896539005147275</v>
      </c>
      <c r="N35" s="98">
        <f>Xarji_Saerto!$N$17*Davalianeba!D35</f>
        <v>21.82403552442835</v>
      </c>
      <c r="O35" s="98">
        <f>Xarji_Saerto!$O$17*Davalianeba!D35</f>
        <v>44.06500569572194</v>
      </c>
    </row>
    <row r="36" spans="1:15" ht="14.25" thickBot="1">
      <c r="A36" s="4">
        <f>Davalianeba!A36</f>
        <v>206</v>
      </c>
      <c r="B36" s="43" t="str">
        <f>Davalianeba!B36</f>
        <v>d. CxeiZe</v>
      </c>
      <c r="C36" s="26">
        <f t="shared" si="0"/>
        <v>1427.199113998821</v>
      </c>
      <c r="D36" s="98">
        <f>Xarji_Saerto!$D$17*Davalianeba!D36</f>
        <v>95.962079149439</v>
      </c>
      <c r="E36" s="98">
        <f>Xarji_Saerto!$E$17*Davalianeba!D36</f>
        <v>329.37390515568353</v>
      </c>
      <c r="F36" s="98">
        <f>Xarji_Saerto!$F$17*Davalianeba!D36</f>
        <v>306.2960129946845</v>
      </c>
      <c r="G36" s="98">
        <f>Xarji_Saerto!$G$17*Davalianeba!D36</f>
        <v>187.7772635220659</v>
      </c>
      <c r="H36" s="98">
        <f>Xarji_Saerto!$H$17*Davalianeba!D36</f>
        <v>48.036220572103694</v>
      </c>
      <c r="I36" s="98">
        <f>Xarji_Saerto!$I$17*Davalianeba!D36</f>
        <v>44.878301409163846</v>
      </c>
      <c r="J36" s="98">
        <f>Xarji_Saerto!$J$17*Davalianeba!D36</f>
        <v>57.27689646443346</v>
      </c>
      <c r="K36" s="98">
        <f>Xarji_Saerto!$K$17*Davalianeba!D36</f>
        <v>75.49886085562412</v>
      </c>
      <c r="L36" s="98">
        <f>Xarji_Saerto!$L$17*Davalianeba!D36</f>
        <v>99.39308919078573</v>
      </c>
      <c r="M36" s="98">
        <f>Xarji_Saerto!$M$17*Davalianeba!D36</f>
        <v>43.992713695046895</v>
      </c>
      <c r="N36" s="98">
        <f>Xarji_Saerto!$N$17*Davalianeba!D36</f>
        <v>45.94533794616495</v>
      </c>
      <c r="O36" s="98">
        <f>Xarji_Saerto!$O$17*Davalianeba!D36</f>
        <v>92.76843304362515</v>
      </c>
    </row>
    <row r="37" spans="1:15" ht="14.25" thickBot="1">
      <c r="A37" s="4">
        <f>Davalianeba!A37</f>
        <v>207</v>
      </c>
      <c r="B37" s="43" t="str">
        <f>Davalianeba!B37</f>
        <v>d. CxeiZe</v>
      </c>
      <c r="C37" s="26">
        <f t="shared" si="0"/>
        <v>1427.199113998821</v>
      </c>
      <c r="D37" s="98">
        <f>Xarji_Saerto!$D$17*Davalianeba!D37</f>
        <v>95.962079149439</v>
      </c>
      <c r="E37" s="98">
        <f>Xarji_Saerto!$E$17*Davalianeba!D37</f>
        <v>329.37390515568353</v>
      </c>
      <c r="F37" s="98">
        <f>Xarji_Saerto!$F$17*Davalianeba!D37</f>
        <v>306.2960129946845</v>
      </c>
      <c r="G37" s="98">
        <f>Xarji_Saerto!$G$17*Davalianeba!D37</f>
        <v>187.7772635220659</v>
      </c>
      <c r="H37" s="98">
        <f>Xarji_Saerto!$H$17*Davalianeba!D37</f>
        <v>48.036220572103694</v>
      </c>
      <c r="I37" s="98">
        <f>Xarji_Saerto!$I$17*Davalianeba!D37</f>
        <v>44.878301409163846</v>
      </c>
      <c r="J37" s="98">
        <f>Xarji_Saerto!$J$17*Davalianeba!D37</f>
        <v>57.27689646443346</v>
      </c>
      <c r="K37" s="98">
        <f>Xarji_Saerto!$K$17*Davalianeba!D37</f>
        <v>75.49886085562412</v>
      </c>
      <c r="L37" s="98">
        <f>Xarji_Saerto!$L$17*Davalianeba!D37</f>
        <v>99.39308919078573</v>
      </c>
      <c r="M37" s="98">
        <f>Xarji_Saerto!$M$17*Davalianeba!D37</f>
        <v>43.992713695046895</v>
      </c>
      <c r="N37" s="98">
        <f>Xarji_Saerto!$N$17*Davalianeba!D37</f>
        <v>45.94533794616495</v>
      </c>
      <c r="O37" s="98">
        <f>Xarji_Saerto!$O$17*Davalianeba!D37</f>
        <v>92.76843304362515</v>
      </c>
    </row>
    <row r="38" spans="1:15" ht="14.25" thickBot="1">
      <c r="A38" s="4">
        <f>Davalianeba!A38</f>
        <v>208</v>
      </c>
      <c r="B38" s="43" t="str">
        <f>Davalianeba!B38</f>
        <v>sirbilaZe irma</v>
      </c>
      <c r="C38" s="26">
        <f t="shared" si="0"/>
        <v>677.91957914944</v>
      </c>
      <c r="D38" s="98">
        <f>Xarji_Saerto!$D$17*Davalianeba!D38</f>
        <v>45.58198759598353</v>
      </c>
      <c r="E38" s="98">
        <f>Xarji_Saerto!$E$17*Davalianeba!D38</f>
        <v>156.45260494894967</v>
      </c>
      <c r="F38" s="98">
        <f>Xarji_Saerto!$F$17*Davalianeba!D38</f>
        <v>145.4906061724751</v>
      </c>
      <c r="G38" s="98">
        <f>Xarji_Saerto!$G$17*Davalianeba!D38</f>
        <v>89.19420017298131</v>
      </c>
      <c r="H38" s="98">
        <f>Xarji_Saerto!$H$17*Davalianeba!D38</f>
        <v>22.817204771749253</v>
      </c>
      <c r="I38" s="98">
        <f>Xarji_Saerto!$I$17*Davalianeba!D38</f>
        <v>21.317193169352826</v>
      </c>
      <c r="J38" s="98">
        <f>Xarji_Saerto!$J$17*Davalianeba!D38</f>
        <v>27.206525820605897</v>
      </c>
      <c r="K38" s="98">
        <f>Xarji_Saerto!$K$17*Davalianeba!D38</f>
        <v>35.86195890642145</v>
      </c>
      <c r="L38" s="98">
        <f>Xarji_Saerto!$L$17*Davalianeba!D38</f>
        <v>47.21171736562322</v>
      </c>
      <c r="M38" s="98">
        <f>Xarji_Saerto!$M$17*Davalianeba!D38</f>
        <v>20.896539005147275</v>
      </c>
      <c r="N38" s="98">
        <f>Xarji_Saerto!$N$17*Davalianeba!D38</f>
        <v>21.82403552442835</v>
      </c>
      <c r="O38" s="98">
        <f>Xarji_Saerto!$O$17*Davalianeba!D38</f>
        <v>44.06500569572194</v>
      </c>
    </row>
    <row r="39" spans="1:15" ht="14.25" thickBot="1">
      <c r="A39" s="4">
        <f>Davalianeba!A39</f>
        <v>209</v>
      </c>
      <c r="B39" s="43" t="str">
        <f>Davalianeba!B39</f>
        <v>sirbilaZe irma</v>
      </c>
      <c r="C39" s="26">
        <f t="shared" si="0"/>
        <v>658.2340741287663</v>
      </c>
      <c r="D39" s="98">
        <f>Xarji_Saerto!$D$17*Davalianeba!D39</f>
        <v>44.25837271116367</v>
      </c>
      <c r="E39" s="98">
        <f>Xarji_Saerto!$E$17*Davalianeba!D39</f>
        <v>151.90951660197473</v>
      </c>
      <c r="F39" s="98">
        <f>Xarji_Saerto!$F$17*Davalianeba!D39</f>
        <v>141.26583357944497</v>
      </c>
      <c r="G39" s="98">
        <f>Xarji_Saerto!$G$17*Davalianeba!D39</f>
        <v>86.60416895198729</v>
      </c>
      <c r="H39" s="98">
        <f>Xarji_Saerto!$H$17*Davalianeba!D39</f>
        <v>22.15463621213403</v>
      </c>
      <c r="I39" s="98">
        <f>Xarji_Saerto!$I$17*Davalianeba!D39</f>
        <v>20.698182115433323</v>
      </c>
      <c r="J39" s="98">
        <f>Xarji_Saerto!$J$17*Davalianeba!D39</f>
        <v>26.41649966247578</v>
      </c>
      <c r="K39" s="98">
        <f>Xarji_Saerto!$K$17*Davalianeba!D39</f>
        <v>34.82059530841284</v>
      </c>
      <c r="L39" s="98">
        <f>Xarji_Saerto!$L$17*Davalianeba!D39</f>
        <v>45.840778204371</v>
      </c>
      <c r="M39" s="98">
        <f>Xarji_Saerto!$M$17*Davalianeba!D39</f>
        <v>20.28974295418111</v>
      </c>
      <c r="N39" s="98">
        <f>Xarji_Saerto!$N$17*Davalianeba!D39</f>
        <v>21.1903067251709</v>
      </c>
      <c r="O39" s="98">
        <f>Xarji_Saerto!$O$17*Davalianeba!D39</f>
        <v>42.78544110201677</v>
      </c>
    </row>
    <row r="40" spans="1:15" ht="14.25" thickBot="1">
      <c r="A40" s="4">
        <f>Davalianeba!A40</f>
        <v>210</v>
      </c>
      <c r="B40" s="43" t="str">
        <f>Davalianeba!B40</f>
        <v>marina maisuraZe</v>
      </c>
      <c r="C40" s="26">
        <f t="shared" si="0"/>
        <v>1176.208924985235</v>
      </c>
      <c r="D40" s="98">
        <f>Xarji_Saerto!$D$17*Davalianeba!D40</f>
        <v>79.08598936798593</v>
      </c>
      <c r="E40" s="98">
        <f>Xarji_Saerto!$E$17*Davalianeba!D40</f>
        <v>271.44952873175293</v>
      </c>
      <c r="F40" s="98">
        <f>Xarji_Saerto!$F$17*Davalianeba!D40</f>
        <v>252.43016243355027</v>
      </c>
      <c r="G40" s="98">
        <f>Xarji_Saerto!$G$17*Davalianeba!D40</f>
        <v>154.75436545439223</v>
      </c>
      <c r="H40" s="98">
        <f>Xarji_Saerto!$H$17*Davalianeba!D40</f>
        <v>39.58847143700959</v>
      </c>
      <c r="I40" s="98">
        <f>Xarji_Saerto!$I$17*Davalianeba!D40</f>
        <v>36.9859104716902</v>
      </c>
      <c r="J40" s="98">
        <f>Xarji_Saerto!$J$17*Davalianeba!D40</f>
        <v>47.20406294827447</v>
      </c>
      <c r="K40" s="98">
        <f>Xarji_Saerto!$K$17*Davalianeba!D40</f>
        <v>62.221474981014346</v>
      </c>
      <c r="L40" s="98">
        <f>Xarji_Saerto!$L$17*Davalianeba!D40</f>
        <v>81.91361488481995</v>
      </c>
      <c r="M40" s="98">
        <f>Xarji_Saerto!$M$17*Davalianeba!D40</f>
        <v>36.2560640452283</v>
      </c>
      <c r="N40" s="98">
        <f>Xarji_Saerto!$N$17*Davalianeba!D40</f>
        <v>37.86529575563249</v>
      </c>
      <c r="O40" s="98">
        <f>Xarji_Saerto!$O$17*Davalianeba!D40</f>
        <v>76.45398447388416</v>
      </c>
    </row>
    <row r="41" spans="1:15" ht="14.25" thickBot="1">
      <c r="A41" s="4">
        <f>Davalianeba!A41</f>
        <v>211</v>
      </c>
      <c r="B41" s="43" t="str">
        <f>Davalianeba!B41</f>
        <v>Salva maisuraZe</v>
      </c>
      <c r="C41" s="26">
        <f t="shared" si="0"/>
        <v>1146.680667454225</v>
      </c>
      <c r="D41" s="98">
        <f>Xarji_Saerto!$D$17*Davalianeba!D41</f>
        <v>77.10056704075616</v>
      </c>
      <c r="E41" s="98">
        <f>Xarji_Saerto!$E$17*Davalianeba!D41</f>
        <v>264.63489621129054</v>
      </c>
      <c r="F41" s="98">
        <f>Xarji_Saerto!$F$17*Davalianeba!D41</f>
        <v>246.0930035440051</v>
      </c>
      <c r="G41" s="98">
        <f>Xarji_Saerto!$G$17*Davalianeba!D41</f>
        <v>150.86931862290123</v>
      </c>
      <c r="H41" s="98">
        <f>Xarji_Saerto!$H$17*Davalianeba!D41</f>
        <v>38.59461859758676</v>
      </c>
      <c r="I41" s="98">
        <f>Xarji_Saerto!$I$17*Davalianeba!D41</f>
        <v>36.05739389081095</v>
      </c>
      <c r="J41" s="98">
        <f>Xarji_Saerto!$J$17*Davalianeba!D41</f>
        <v>46.0190237110793</v>
      </c>
      <c r="K41" s="98">
        <f>Xarji_Saerto!$K$17*Davalianeba!D41</f>
        <v>60.65942958400144</v>
      </c>
      <c r="L41" s="98">
        <f>Xarji_Saerto!$L$17*Davalianeba!D41</f>
        <v>79.85720614294164</v>
      </c>
      <c r="M41" s="98">
        <f>Xarji_Saerto!$M$17*Davalianeba!D41</f>
        <v>35.345869968779056</v>
      </c>
      <c r="N41" s="98">
        <f>Xarji_Saerto!$N$17*Davalianeba!D41</f>
        <v>36.91470255674631</v>
      </c>
      <c r="O41" s="98">
        <f>Xarji_Saerto!$O$17*Davalianeba!D41</f>
        <v>74.53463758332641</v>
      </c>
    </row>
    <row r="42" spans="1:15" ht="14.25" thickBot="1">
      <c r="A42" s="4">
        <f>Davalianeba!A42</f>
        <v>212</v>
      </c>
      <c r="B42" s="43" t="str">
        <f>Davalianeba!B42</f>
        <v>sulikaSvili</v>
      </c>
      <c r="C42" s="26">
        <f t="shared" si="0"/>
        <v>0</v>
      </c>
      <c r="D42" s="98">
        <f>Xarji_Saerto!$D$17*Davalianeba!D42</f>
        <v>0</v>
      </c>
      <c r="E42" s="98">
        <f>Xarji_Saerto!$E$17*Davalianeba!D42</f>
        <v>0</v>
      </c>
      <c r="F42" s="98">
        <f>Xarji_Saerto!$F$17*Davalianeba!D42</f>
        <v>0</v>
      </c>
      <c r="G42" s="98">
        <f>Xarji_Saerto!$G$17*Davalianeba!D42</f>
        <v>0</v>
      </c>
      <c r="H42" s="98">
        <f>Xarji_Saerto!$H$17*Davalianeba!D42</f>
        <v>0</v>
      </c>
      <c r="I42" s="98">
        <f>Xarji_Saerto!$I$17*Davalianeba!D42</f>
        <v>0</v>
      </c>
      <c r="J42" s="98">
        <f>Xarji_Saerto!$J$17*Davalianeba!D42</f>
        <v>0</v>
      </c>
      <c r="K42" s="98">
        <f>Xarji_Saerto!$K$17*Davalianeba!D42</f>
        <v>0</v>
      </c>
      <c r="L42" s="98">
        <f>Xarji_Saerto!$L$17*Davalianeba!D42</f>
        <v>0</v>
      </c>
      <c r="M42" s="98">
        <f>Xarji_Saerto!$M$17*Davalianeba!D42</f>
        <v>0</v>
      </c>
      <c r="N42" s="98">
        <f>Xarji_Saerto!$N$17*Davalianeba!D42</f>
        <v>0</v>
      </c>
      <c r="O42" s="98">
        <f>Xarji_Saerto!$O$17*Davalianeba!D42</f>
        <v>0</v>
      </c>
    </row>
    <row r="43" spans="1:15" ht="14.25" thickBot="1">
      <c r="A43" s="4">
        <f>Davalianeba!A43</f>
        <v>213</v>
      </c>
      <c r="B43" s="43" t="str">
        <f>Davalianeba!B43</f>
        <v>z. bokuCava</v>
      </c>
      <c r="C43" s="26">
        <f t="shared" si="0"/>
        <v>639.7789131718849</v>
      </c>
      <c r="D43" s="98">
        <f>Xarji_Saerto!$D$17*Davalianeba!D43</f>
        <v>43.01748375664506</v>
      </c>
      <c r="E43" s="98">
        <f>Xarji_Saerto!$E$17*Davalianeba!D43</f>
        <v>147.65037127668572</v>
      </c>
      <c r="F43" s="98">
        <f>Xarji_Saerto!$F$17*Davalianeba!D43</f>
        <v>137.30510927347925</v>
      </c>
      <c r="G43" s="98">
        <f>Xarji_Saerto!$G$17*Davalianeba!D43</f>
        <v>84.17601468230541</v>
      </c>
      <c r="H43" s="98">
        <f>Xarji_Saerto!$H$17*Davalianeba!D43</f>
        <v>21.533478187494755</v>
      </c>
      <c r="I43" s="98">
        <f>Xarji_Saerto!$I$17*Davalianeba!D43</f>
        <v>20.11785925238379</v>
      </c>
      <c r="J43" s="98">
        <f>Xarji_Saerto!$J$17*Davalianeba!D43</f>
        <v>25.675850139228793</v>
      </c>
      <c r="K43" s="98">
        <f>Xarji_Saerto!$K$17*Davalianeba!D43</f>
        <v>33.84431693527977</v>
      </c>
      <c r="L43" s="98">
        <f>Xarji_Saerto!$L$17*Davalianeba!D43</f>
        <v>44.55552274069705</v>
      </c>
      <c r="M43" s="98">
        <f>Xarji_Saerto!$M$17*Davalianeba!D43</f>
        <v>19.72087165640033</v>
      </c>
      <c r="N43" s="98">
        <f>Xarji_Saerto!$N$17*Davalianeba!D43</f>
        <v>20.59618597586704</v>
      </c>
      <c r="O43" s="98">
        <f>Xarji_Saerto!$O$17*Davalianeba!D43</f>
        <v>41.585849295418164</v>
      </c>
    </row>
    <row r="44" spans="1:15" ht="14.25" thickBot="1">
      <c r="A44" s="4">
        <f>Davalianeba!A44</f>
        <v>214</v>
      </c>
      <c r="B44" s="43" t="str">
        <f>Davalianeba!B44</f>
        <v>z. bokuCava</v>
      </c>
      <c r="C44" s="26">
        <f t="shared" si="0"/>
        <v>654.5430419373903</v>
      </c>
      <c r="D44" s="98">
        <f>Xarji_Saerto!$D$17*Davalianeba!D44</f>
        <v>44.010194920259956</v>
      </c>
      <c r="E44" s="98">
        <f>Xarji_Saerto!$E$17*Davalianeba!D44</f>
        <v>151.05768753691694</v>
      </c>
      <c r="F44" s="98">
        <f>Xarji_Saerto!$F$17*Davalianeba!D44</f>
        <v>140.47368871825185</v>
      </c>
      <c r="G44" s="98">
        <f>Xarji_Saerto!$G$17*Davalianeba!D44</f>
        <v>86.11853809805092</v>
      </c>
      <c r="H44" s="98">
        <f>Xarji_Saerto!$H$17*Davalianeba!D44</f>
        <v>22.030404607206176</v>
      </c>
      <c r="I44" s="98">
        <f>Xarji_Saerto!$I$17*Davalianeba!D44</f>
        <v>20.58211754282342</v>
      </c>
      <c r="J44" s="98">
        <f>Xarji_Saerto!$J$17*Davalianeba!D44</f>
        <v>26.268369757826385</v>
      </c>
      <c r="K44" s="98">
        <f>Xarji_Saerto!$K$17*Davalianeba!D44</f>
        <v>34.62533963378623</v>
      </c>
      <c r="L44" s="98">
        <f>Xarji_Saerto!$L$17*Davalianeba!D44</f>
        <v>45.583727111636215</v>
      </c>
      <c r="M44" s="98">
        <f>Xarji_Saerto!$M$17*Davalianeba!D44</f>
        <v>20.175968694624956</v>
      </c>
      <c r="N44" s="98">
        <f>Xarji_Saerto!$N$17*Davalianeba!D44</f>
        <v>21.07148257531013</v>
      </c>
      <c r="O44" s="98">
        <f>Xarji_Saerto!$O$17*Davalianeba!D44</f>
        <v>42.54552274069705</v>
      </c>
    </row>
    <row r="45" spans="1:15" ht="14.25" thickBot="1">
      <c r="A45" s="4">
        <f>Davalianeba!A45</f>
        <v>215</v>
      </c>
      <c r="B45" s="43" t="str">
        <f>Davalianeba!B45</f>
        <v>l. sanikiZe</v>
      </c>
      <c r="C45" s="26">
        <f t="shared" si="0"/>
        <v>639.7789131718849</v>
      </c>
      <c r="D45" s="98">
        <f>Xarji_Saerto!$D$17*Davalianeba!D45</f>
        <v>43.01748375664506</v>
      </c>
      <c r="E45" s="98">
        <f>Xarji_Saerto!$E$17*Davalianeba!D45</f>
        <v>147.65037127668572</v>
      </c>
      <c r="F45" s="98">
        <f>Xarji_Saerto!$F$17*Davalianeba!D45</f>
        <v>137.30510927347925</v>
      </c>
      <c r="G45" s="98">
        <f>Xarji_Saerto!$G$17*Davalianeba!D45</f>
        <v>84.17601468230541</v>
      </c>
      <c r="H45" s="98">
        <f>Xarji_Saerto!$H$17*Davalianeba!D45</f>
        <v>21.533478187494755</v>
      </c>
      <c r="I45" s="98">
        <f>Xarji_Saerto!$I$17*Davalianeba!D45</f>
        <v>20.11785925238379</v>
      </c>
      <c r="J45" s="98">
        <f>Xarji_Saerto!$J$17*Davalianeba!D45</f>
        <v>25.675850139228793</v>
      </c>
      <c r="K45" s="98">
        <f>Xarji_Saerto!$K$17*Davalianeba!D45</f>
        <v>33.84431693527977</v>
      </c>
      <c r="L45" s="98">
        <f>Xarji_Saerto!$L$17*Davalianeba!D45</f>
        <v>44.55552274069705</v>
      </c>
      <c r="M45" s="98">
        <f>Xarji_Saerto!$M$17*Davalianeba!D45</f>
        <v>19.72087165640033</v>
      </c>
      <c r="N45" s="98">
        <f>Xarji_Saerto!$N$17*Davalianeba!D45</f>
        <v>20.59618597586704</v>
      </c>
      <c r="O45" s="98">
        <f>Xarji_Saerto!$O$17*Davalianeba!D45</f>
        <v>41.585849295418164</v>
      </c>
    </row>
    <row r="46" spans="1:15" ht="14.25" thickBot="1">
      <c r="A46" s="4">
        <f>Davalianeba!A46</f>
        <v>216</v>
      </c>
      <c r="B46" s="43" t="str">
        <f>Davalianeba!B46</f>
        <v>kaxniaSvili</v>
      </c>
      <c r="C46" s="26">
        <f t="shared" si="0"/>
        <v>1146.680667454225</v>
      </c>
      <c r="D46" s="98">
        <f>Xarji_Saerto!$D$17*Davalianeba!D46</f>
        <v>77.10056704075616</v>
      </c>
      <c r="E46" s="98">
        <f>Xarji_Saerto!$E$17*Davalianeba!D46</f>
        <v>264.63489621129054</v>
      </c>
      <c r="F46" s="98">
        <f>Xarji_Saerto!$F$17*Davalianeba!D46</f>
        <v>246.0930035440051</v>
      </c>
      <c r="G46" s="98">
        <f>Xarji_Saerto!$G$17*Davalianeba!D46</f>
        <v>150.86931862290123</v>
      </c>
      <c r="H46" s="98">
        <f>Xarji_Saerto!$H$17*Davalianeba!D46</f>
        <v>38.59461859758676</v>
      </c>
      <c r="I46" s="98">
        <f>Xarji_Saerto!$I$17*Davalianeba!D46</f>
        <v>36.05739389081095</v>
      </c>
      <c r="J46" s="98">
        <f>Xarji_Saerto!$J$17*Davalianeba!D46</f>
        <v>46.0190237110793</v>
      </c>
      <c r="K46" s="98">
        <f>Xarji_Saerto!$K$17*Davalianeba!D46</f>
        <v>60.65942958400144</v>
      </c>
      <c r="L46" s="98">
        <f>Xarji_Saerto!$L$17*Davalianeba!D46</f>
        <v>79.85720614294164</v>
      </c>
      <c r="M46" s="98">
        <f>Xarji_Saerto!$M$17*Davalianeba!D46</f>
        <v>35.345869968779056</v>
      </c>
      <c r="N46" s="98">
        <f>Xarji_Saerto!$N$17*Davalianeba!D46</f>
        <v>36.91470255674631</v>
      </c>
      <c r="O46" s="98">
        <f>Xarji_Saerto!$O$17*Davalianeba!D46</f>
        <v>74.53463758332641</v>
      </c>
    </row>
    <row r="47" spans="1:15" ht="14.25" thickBot="1">
      <c r="A47" s="4">
        <f>Davalianeba!A47</f>
        <v>217</v>
      </c>
      <c r="B47" s="43" t="str">
        <f>Davalianeba!B47</f>
        <v>kaxniaSvili</v>
      </c>
      <c r="C47" s="26">
        <f t="shared" si="0"/>
        <v>1165.135828411106</v>
      </c>
      <c r="D47" s="98">
        <f>Xarji_Saerto!$D$17*Davalianeba!D47</f>
        <v>78.34145599527477</v>
      </c>
      <c r="E47" s="98">
        <f>Xarji_Saerto!$E$17*Davalianeba!D47</f>
        <v>268.8940415365796</v>
      </c>
      <c r="F47" s="98">
        <f>Xarji_Saerto!$F$17*Davalianeba!D47</f>
        <v>250.05372784997087</v>
      </c>
      <c r="G47" s="98">
        <f>Xarji_Saerto!$G$17*Davalianeba!D47</f>
        <v>153.29747289258313</v>
      </c>
      <c r="H47" s="98">
        <f>Xarji_Saerto!$H$17*Davalianeba!D47</f>
        <v>39.21577662222603</v>
      </c>
      <c r="I47" s="98">
        <f>Xarji_Saerto!$I$17*Davalianeba!D47</f>
        <v>36.63771675386049</v>
      </c>
      <c r="J47" s="98">
        <f>Xarji_Saerto!$J$17*Davalianeba!D47</f>
        <v>46.759673234326286</v>
      </c>
      <c r="K47" s="98">
        <f>Xarji_Saerto!$K$17*Davalianeba!D47</f>
        <v>61.635707957134514</v>
      </c>
      <c r="L47" s="98">
        <f>Xarji_Saerto!$L$17*Davalianeba!D47</f>
        <v>81.1424616066156</v>
      </c>
      <c r="M47" s="98">
        <f>Xarji_Saerto!$M$17*Davalianeba!D47</f>
        <v>35.91474126655984</v>
      </c>
      <c r="N47" s="98">
        <f>Xarji_Saerto!$N$17*Davalianeba!D47</f>
        <v>37.508823306050175</v>
      </c>
      <c r="O47" s="98">
        <f>Xarji_Saerto!$O$17*Davalianeba!D47</f>
        <v>75.73422938992502</v>
      </c>
    </row>
    <row r="48" spans="1:15" ht="14.25" thickBot="1">
      <c r="A48" s="4">
        <f>Davalianeba!A48</f>
        <v>218</v>
      </c>
      <c r="B48" s="43" t="str">
        <f>Davalianeba!B48</f>
        <v>n.iakobiSvili - v.maRraZe</v>
      </c>
      <c r="C48" s="26">
        <f t="shared" si="0"/>
        <v>664.3857944477268</v>
      </c>
      <c r="D48" s="98">
        <f>Xarji_Saerto!$D$17*Davalianeba!D48</f>
        <v>44.67200236266988</v>
      </c>
      <c r="E48" s="98">
        <f>Xarji_Saerto!$E$17*Davalianeba!D48</f>
        <v>153.3292317104044</v>
      </c>
      <c r="F48" s="98">
        <f>Xarji_Saerto!$F$17*Davalianeba!D48</f>
        <v>142.58607501476692</v>
      </c>
      <c r="G48" s="98">
        <f>Xarji_Saerto!$G$17*Davalianeba!D48</f>
        <v>87.41355370854792</v>
      </c>
      <c r="H48" s="98">
        <f>Xarji_Saerto!$H$17*Davalianeba!D48</f>
        <v>22.361688887013788</v>
      </c>
      <c r="I48" s="98">
        <f>Xarji_Saerto!$I$17*Davalianeba!D48</f>
        <v>20.891623069783172</v>
      </c>
      <c r="J48" s="98">
        <f>Xarji_Saerto!$J$17*Davalianeba!D48</f>
        <v>26.663382836891444</v>
      </c>
      <c r="K48" s="98">
        <f>Xarji_Saerto!$K$17*Davalianeba!D48</f>
        <v>35.14602143279053</v>
      </c>
      <c r="L48" s="98">
        <f>Xarji_Saerto!$L$17*Davalianeba!D48</f>
        <v>46.26919669226233</v>
      </c>
      <c r="M48" s="98">
        <f>Xarji_Saerto!$M$17*Davalianeba!D48</f>
        <v>20.47936672010804</v>
      </c>
      <c r="N48" s="98">
        <f>Xarji_Saerto!$N$17*Davalianeba!D48</f>
        <v>21.388346974938855</v>
      </c>
      <c r="O48" s="98">
        <f>Xarji_Saerto!$O$17*Davalianeba!D48</f>
        <v>43.18530503754964</v>
      </c>
    </row>
    <row r="49" spans="1:15" ht="14.25" thickBot="1">
      <c r="A49" s="4">
        <f>Davalianeba!A49</f>
        <v>219</v>
      </c>
      <c r="B49" s="43" t="str">
        <f>Davalianeba!B49</f>
        <v>m.narsia</v>
      </c>
      <c r="C49" s="26">
        <f t="shared" si="0"/>
        <v>639.7789131718849</v>
      </c>
      <c r="D49" s="98">
        <f>Xarji_Saerto!$D$17*Davalianeba!D49</f>
        <v>43.01748375664506</v>
      </c>
      <c r="E49" s="98">
        <f>Xarji_Saerto!$E$17*Davalianeba!D49</f>
        <v>147.65037127668572</v>
      </c>
      <c r="F49" s="98">
        <f>Xarji_Saerto!$F$17*Davalianeba!D49</f>
        <v>137.30510927347925</v>
      </c>
      <c r="G49" s="98">
        <f>Xarji_Saerto!$G$17*Davalianeba!D49</f>
        <v>84.17601468230541</v>
      </c>
      <c r="H49" s="98">
        <f>Xarji_Saerto!$H$17*Davalianeba!D49</f>
        <v>21.533478187494755</v>
      </c>
      <c r="I49" s="98">
        <f>Xarji_Saerto!$I$17*Davalianeba!D49</f>
        <v>20.11785925238379</v>
      </c>
      <c r="J49" s="98">
        <f>Xarji_Saerto!$J$17*Davalianeba!D49</f>
        <v>25.675850139228793</v>
      </c>
      <c r="K49" s="98">
        <f>Xarji_Saerto!$K$17*Davalianeba!D49</f>
        <v>33.84431693527977</v>
      </c>
      <c r="L49" s="98">
        <f>Xarji_Saerto!$L$17*Davalianeba!D49</f>
        <v>44.55552274069705</v>
      </c>
      <c r="M49" s="98">
        <f>Xarji_Saerto!$M$17*Davalianeba!D49</f>
        <v>19.72087165640033</v>
      </c>
      <c r="N49" s="98">
        <f>Xarji_Saerto!$N$17*Davalianeba!D49</f>
        <v>20.59618597586704</v>
      </c>
      <c r="O49" s="98">
        <f>Xarji_Saerto!$O$17*Davalianeba!D49</f>
        <v>41.585849295418164</v>
      </c>
    </row>
    <row r="50" spans="1:15" ht="14.25" thickBot="1">
      <c r="A50" s="4">
        <f>Davalianeba!A50</f>
        <v>220</v>
      </c>
      <c r="B50" s="43" t="str">
        <f>Davalianeba!B50</f>
        <v>a.kikaliSvili</v>
      </c>
      <c r="C50" s="26">
        <f t="shared" si="0"/>
        <v>0</v>
      </c>
      <c r="D50" s="98">
        <f>Xarji_Saerto!$D$17*Davalianeba!D50</f>
        <v>0</v>
      </c>
      <c r="E50" s="98">
        <f>Xarji_Saerto!$E$17*Davalianeba!D50</f>
        <v>0</v>
      </c>
      <c r="F50" s="98">
        <f>Xarji_Saerto!$F$17*Davalianeba!D50</f>
        <v>0</v>
      </c>
      <c r="G50" s="98">
        <f>Xarji_Saerto!$G$17*Davalianeba!D50</f>
        <v>0</v>
      </c>
      <c r="H50" s="98">
        <f>Xarji_Saerto!$H$17*Davalianeba!D50</f>
        <v>0</v>
      </c>
      <c r="I50" s="98">
        <f>Xarji_Saerto!$I$17*Davalianeba!D50</f>
        <v>0</v>
      </c>
      <c r="J50" s="98">
        <f>Xarji_Saerto!$J$17*Davalianeba!D50</f>
        <v>0</v>
      </c>
      <c r="K50" s="98">
        <f>Xarji_Saerto!$K$17*Davalianeba!D50</f>
        <v>0</v>
      </c>
      <c r="L50" s="98">
        <f>Xarji_Saerto!$L$17*Davalianeba!D50</f>
        <v>0</v>
      </c>
      <c r="M50" s="98">
        <f>Xarji_Saerto!$M$17*Davalianeba!D50</f>
        <v>0</v>
      </c>
      <c r="N50" s="98">
        <f>Xarji_Saerto!$N$17*Davalianeba!D50</f>
        <v>0</v>
      </c>
      <c r="O50" s="98">
        <f>Xarji_Saerto!$O$17*Davalianeba!D50</f>
        <v>0</v>
      </c>
    </row>
    <row r="51" spans="1:15" ht="14.25" thickBot="1">
      <c r="A51" s="4">
        <f>Davalianeba!A51</f>
        <v>221</v>
      </c>
      <c r="B51" s="43" t="str">
        <f>Davalianeba!B51</f>
        <v>ნ.კობერიძე</v>
      </c>
      <c r="C51" s="26">
        <f t="shared" si="0"/>
        <v>677.91957914944</v>
      </c>
      <c r="D51" s="98">
        <f>Xarji_Saerto!$D$17*Davalianeba!D51</f>
        <v>45.58198759598353</v>
      </c>
      <c r="E51" s="98">
        <f>Xarji_Saerto!$E$17*Davalianeba!D51</f>
        <v>156.45260494894967</v>
      </c>
      <c r="F51" s="98">
        <f>Xarji_Saerto!$F$17*Davalianeba!D51</f>
        <v>145.4906061724751</v>
      </c>
      <c r="G51" s="98">
        <f>Xarji_Saerto!$G$17*Davalianeba!D51</f>
        <v>89.19420017298131</v>
      </c>
      <c r="H51" s="98">
        <f>Xarji_Saerto!$H$17*Davalianeba!D51</f>
        <v>22.817204771749253</v>
      </c>
      <c r="I51" s="98">
        <f>Xarji_Saerto!$I$17*Davalianeba!D51</f>
        <v>21.317193169352826</v>
      </c>
      <c r="J51" s="98">
        <f>Xarji_Saerto!$J$17*Davalianeba!D51</f>
        <v>27.206525820605897</v>
      </c>
      <c r="K51" s="98">
        <f>Xarji_Saerto!$K$17*Davalianeba!D51</f>
        <v>35.86195890642145</v>
      </c>
      <c r="L51" s="98">
        <f>Xarji_Saerto!$L$17*Davalianeba!D51</f>
        <v>47.21171736562322</v>
      </c>
      <c r="M51" s="98">
        <f>Xarji_Saerto!$M$17*Davalianeba!D51</f>
        <v>20.896539005147275</v>
      </c>
      <c r="N51" s="98">
        <f>Xarji_Saerto!$N$17*Davalianeba!D51</f>
        <v>21.82403552442835</v>
      </c>
      <c r="O51" s="98">
        <f>Xarji_Saerto!$O$17*Davalianeba!D51</f>
        <v>44.06500569572194</v>
      </c>
    </row>
    <row r="52" spans="1:15" ht="14.25" thickBot="1">
      <c r="A52" s="4">
        <f>Davalianeba!A52</f>
        <v>222</v>
      </c>
      <c r="B52" s="43" t="str">
        <f>Davalianeba!B52</f>
        <v>Tabagari</v>
      </c>
      <c r="C52" s="26">
        <f t="shared" si="0"/>
        <v>0</v>
      </c>
      <c r="D52" s="98">
        <f>Xarji_Saerto!$D$17*Davalianeba!D52</f>
        <v>0</v>
      </c>
      <c r="E52" s="98">
        <f>Xarji_Saerto!$E$17*Davalianeba!D52</f>
        <v>0</v>
      </c>
      <c r="F52" s="98">
        <f>Xarji_Saerto!$F$17*Davalianeba!D52</f>
        <v>0</v>
      </c>
      <c r="G52" s="98">
        <f>Xarji_Saerto!$G$17*Davalianeba!D52</f>
        <v>0</v>
      </c>
      <c r="H52" s="98">
        <f>Xarji_Saerto!$H$17*Davalianeba!D52</f>
        <v>0</v>
      </c>
      <c r="I52" s="98">
        <f>Xarji_Saerto!$I$17*Davalianeba!D52</f>
        <v>0</v>
      </c>
      <c r="J52" s="98">
        <f>Xarji_Saerto!$J$17*Davalianeba!D52</f>
        <v>0</v>
      </c>
      <c r="K52" s="98">
        <f>Xarji_Saerto!$K$17*Davalianeba!D52</f>
        <v>0</v>
      </c>
      <c r="L52" s="98">
        <f>Xarji_Saerto!$L$17*Davalianeba!D52</f>
        <v>0</v>
      </c>
      <c r="M52" s="98">
        <f>Xarji_Saerto!$M$17*Davalianeba!D52</f>
        <v>0</v>
      </c>
      <c r="N52" s="98">
        <f>Xarji_Saerto!$N$17*Davalianeba!D52</f>
        <v>0</v>
      </c>
      <c r="O52" s="98">
        <f>Xarji_Saerto!$O$17*Davalianeba!D52</f>
        <v>0</v>
      </c>
    </row>
    <row r="53" spans="1:15" ht="14.25" thickBot="1">
      <c r="A53" s="4">
        <f>Davalianeba!A53</f>
        <v>223</v>
      </c>
      <c r="B53" s="43" t="str">
        <f>Davalianeba!B53</f>
        <v>ambokaZe</v>
      </c>
      <c r="C53" s="26">
        <f t="shared" si="0"/>
        <v>1323.8502126402855</v>
      </c>
      <c r="D53" s="98">
        <f>Xarji_Saerto!$D$17*Davalianeba!D53</f>
        <v>89.0131010041348</v>
      </c>
      <c r="E53" s="98">
        <f>Xarji_Saerto!$E$17*Davalianeba!D53</f>
        <v>305.5226913340651</v>
      </c>
      <c r="F53" s="98">
        <f>Xarji_Saerto!$F$17*Davalianeba!D53</f>
        <v>284.1159568812763</v>
      </c>
      <c r="G53" s="98">
        <f>Xarji_Saerto!$G$17*Davalianeba!D53</f>
        <v>174.17959961184735</v>
      </c>
      <c r="H53" s="98">
        <f>Xarji_Saerto!$H$17*Davalianeba!D53</f>
        <v>44.557735634123766</v>
      </c>
      <c r="I53" s="98">
        <f>Xarji_Saerto!$I$17*Davalianeba!D53</f>
        <v>41.62849337608646</v>
      </c>
      <c r="J53" s="98">
        <f>Xarji_Saerto!$J$17*Davalianeba!D53</f>
        <v>53.129259134250354</v>
      </c>
      <c r="K53" s="98">
        <f>Xarji_Saerto!$K$17*Davalianeba!D53</f>
        <v>70.03170196607891</v>
      </c>
      <c r="L53" s="98">
        <f>Xarji_Saerto!$L$17*Davalianeba!D53</f>
        <v>92.1956585942116</v>
      </c>
      <c r="M53" s="98">
        <f>Xarji_Saerto!$M$17*Davalianeba!D53</f>
        <v>40.807034427474534</v>
      </c>
      <c r="N53" s="98">
        <f>Xarji_Saerto!$N$17*Davalianeba!D53</f>
        <v>42.61826175006335</v>
      </c>
      <c r="O53" s="98">
        <f>Xarji_Saerto!$O$17*Davalianeba!D53</f>
        <v>86.05071892667299</v>
      </c>
    </row>
    <row r="54" spans="1:15" ht="14.25" thickBot="1">
      <c r="A54" s="4">
        <f>Davalianeba!A54</f>
        <v>224</v>
      </c>
      <c r="B54" s="43" t="str">
        <f>Davalianeba!B54</f>
        <v>n. Zagania</v>
      </c>
      <c r="C54" s="26">
        <f t="shared" si="0"/>
        <v>677.91957914944</v>
      </c>
      <c r="D54" s="98">
        <f>Xarji_Saerto!$D$17*Davalianeba!D54</f>
        <v>45.58198759598353</v>
      </c>
      <c r="E54" s="98">
        <f>Xarji_Saerto!$E$17*Davalianeba!D54</f>
        <v>156.45260494894967</v>
      </c>
      <c r="F54" s="98">
        <f>Xarji_Saerto!$F$17*Davalianeba!D54</f>
        <v>145.4906061724751</v>
      </c>
      <c r="G54" s="98">
        <f>Xarji_Saerto!$G$17*Davalianeba!D54</f>
        <v>89.19420017298131</v>
      </c>
      <c r="H54" s="98">
        <f>Xarji_Saerto!$H$17*Davalianeba!D54</f>
        <v>22.817204771749253</v>
      </c>
      <c r="I54" s="98">
        <f>Xarji_Saerto!$I$17*Davalianeba!D54</f>
        <v>21.317193169352826</v>
      </c>
      <c r="J54" s="98">
        <f>Xarji_Saerto!$J$17*Davalianeba!D54</f>
        <v>27.206525820605897</v>
      </c>
      <c r="K54" s="98">
        <f>Xarji_Saerto!$K$17*Davalianeba!D54</f>
        <v>35.86195890642145</v>
      </c>
      <c r="L54" s="98">
        <f>Xarji_Saerto!$L$17*Davalianeba!D54</f>
        <v>47.21171736562322</v>
      </c>
      <c r="M54" s="98">
        <f>Xarji_Saerto!$M$17*Davalianeba!D54</f>
        <v>20.896539005147275</v>
      </c>
      <c r="N54" s="98">
        <f>Xarji_Saerto!$N$17*Davalianeba!D54</f>
        <v>21.82403552442835</v>
      </c>
      <c r="O54" s="98">
        <f>Xarji_Saerto!$O$17*Davalianeba!D54</f>
        <v>44.06500569572194</v>
      </c>
    </row>
    <row r="55" spans="1:15" ht="18" customHeight="1" thickBot="1">
      <c r="A55" s="4">
        <f>Davalianeba!A55</f>
        <v>225</v>
      </c>
      <c r="B55" s="43" t="str">
        <f>Davalianeba!B55</f>
        <v>nikolaiSvili -a.kakoiSvili</v>
      </c>
      <c r="C55" s="26">
        <f t="shared" si="0"/>
        <v>690.2230197873607</v>
      </c>
      <c r="D55" s="98">
        <f>Xarji_Saerto!$D$17*Davalianeba!D55</f>
        <v>46.40924689899593</v>
      </c>
      <c r="E55" s="98">
        <f>Xarji_Saerto!$E$17*Davalianeba!D55</f>
        <v>159.29203516580904</v>
      </c>
      <c r="F55" s="98">
        <f>Xarji_Saerto!$F$17*Davalianeba!D55</f>
        <v>148.13108904311895</v>
      </c>
      <c r="G55" s="98">
        <f>Xarji_Saerto!$G$17*Davalianeba!D55</f>
        <v>90.81296968610258</v>
      </c>
      <c r="H55" s="98">
        <f>Xarji_Saerto!$H$17*Davalianeba!D55</f>
        <v>23.23131012150877</v>
      </c>
      <c r="I55" s="98">
        <f>Xarji_Saerto!$I$17*Davalianeba!D55</f>
        <v>21.704075078052515</v>
      </c>
      <c r="J55" s="98">
        <f>Xarji_Saerto!$J$17*Davalianeba!D55</f>
        <v>27.70029216943722</v>
      </c>
      <c r="K55" s="98">
        <f>Xarji_Saerto!$K$17*Davalianeba!D55</f>
        <v>36.512811155176834</v>
      </c>
      <c r="L55" s="98">
        <f>Xarji_Saerto!$L$17*Davalianeba!D55</f>
        <v>48.06855434140586</v>
      </c>
      <c r="M55" s="98">
        <f>Xarji_Saerto!$M$17*Davalianeba!D55</f>
        <v>21.275786537001128</v>
      </c>
      <c r="N55" s="98">
        <f>Xarji_Saerto!$N$17*Davalianeba!D55</f>
        <v>22.220116023964255</v>
      </c>
      <c r="O55" s="98">
        <f>Xarji_Saerto!$O$17*Davalianeba!D55</f>
        <v>44.864733566787685</v>
      </c>
    </row>
    <row r="56" spans="1:15" ht="14.25" thickBot="1">
      <c r="A56" s="4">
        <f>Davalianeba!A56</f>
        <v>226</v>
      </c>
      <c r="B56" s="43" t="str">
        <f>Davalianeba!B56</f>
        <v>m.cxvediani</v>
      </c>
      <c r="C56" s="26">
        <f t="shared" si="0"/>
        <v>1176.208924985235</v>
      </c>
      <c r="D56" s="98">
        <f>Xarji_Saerto!$D$17*Davalianeba!D56</f>
        <v>79.08598936798593</v>
      </c>
      <c r="E56" s="98">
        <f>Xarji_Saerto!$E$17*Davalianeba!D56</f>
        <v>271.44952873175293</v>
      </c>
      <c r="F56" s="98">
        <f>Xarji_Saerto!$F$17*Davalianeba!D56</f>
        <v>252.43016243355027</v>
      </c>
      <c r="G56" s="98">
        <f>Xarji_Saerto!$G$17*Davalianeba!D56</f>
        <v>154.75436545439223</v>
      </c>
      <c r="H56" s="98">
        <f>Xarji_Saerto!$H$17*Davalianeba!D56</f>
        <v>39.58847143700959</v>
      </c>
      <c r="I56" s="98">
        <f>Xarji_Saerto!$I$17*Davalianeba!D56</f>
        <v>36.9859104716902</v>
      </c>
      <c r="J56" s="98">
        <f>Xarji_Saerto!$J$17*Davalianeba!D56</f>
        <v>47.20406294827447</v>
      </c>
      <c r="K56" s="98">
        <f>Xarji_Saerto!$K$17*Davalianeba!D56</f>
        <v>62.221474981014346</v>
      </c>
      <c r="L56" s="98">
        <f>Xarji_Saerto!$L$17*Davalianeba!D56</f>
        <v>81.91361488481995</v>
      </c>
      <c r="M56" s="98">
        <f>Xarji_Saerto!$M$17*Davalianeba!D56</f>
        <v>36.2560640452283</v>
      </c>
      <c r="N56" s="98">
        <f>Xarji_Saerto!$N$17*Davalianeba!D56</f>
        <v>37.86529575563249</v>
      </c>
      <c r="O56" s="98">
        <f>Xarji_Saerto!$O$17*Davalianeba!D56</f>
        <v>76.45398447388416</v>
      </c>
    </row>
    <row r="57" spans="1:15" ht="14.25" thickBot="1">
      <c r="A57" s="4">
        <f>Davalianeba!A57</f>
        <v>227</v>
      </c>
      <c r="B57" s="43" t="str">
        <f>Davalianeba!B57</f>
        <v>დ/ბაინდურაშვილი</v>
      </c>
      <c r="C57" s="26">
        <f t="shared" si="0"/>
        <v>1165.135828411106</v>
      </c>
      <c r="D57" s="98">
        <f>Xarji_Saerto!$D$17*Davalianeba!D57</f>
        <v>78.34145599527477</v>
      </c>
      <c r="E57" s="98">
        <f>Xarji_Saerto!$E$17*Davalianeba!D57</f>
        <v>268.8940415365796</v>
      </c>
      <c r="F57" s="98">
        <f>Xarji_Saerto!$F$17*Davalianeba!D57</f>
        <v>250.05372784997087</v>
      </c>
      <c r="G57" s="98">
        <f>Xarji_Saerto!$G$17*Davalianeba!D57</f>
        <v>153.29747289258313</v>
      </c>
      <c r="H57" s="98">
        <f>Xarji_Saerto!$H$17*Davalianeba!D57</f>
        <v>39.21577662222603</v>
      </c>
      <c r="I57" s="98">
        <f>Xarji_Saerto!$I$17*Davalianeba!D57</f>
        <v>36.63771675386049</v>
      </c>
      <c r="J57" s="98">
        <f>Xarji_Saerto!$J$17*Davalianeba!D57</f>
        <v>46.759673234326286</v>
      </c>
      <c r="K57" s="98">
        <f>Xarji_Saerto!$K$17*Davalianeba!D57</f>
        <v>61.635707957134514</v>
      </c>
      <c r="L57" s="98">
        <f>Xarji_Saerto!$L$17*Davalianeba!D57</f>
        <v>81.1424616066156</v>
      </c>
      <c r="M57" s="98">
        <f>Xarji_Saerto!$M$17*Davalianeba!D57</f>
        <v>35.91474126655984</v>
      </c>
      <c r="N57" s="98">
        <f>Xarji_Saerto!$N$17*Davalianeba!D57</f>
        <v>37.508823306050175</v>
      </c>
      <c r="O57" s="98">
        <f>Xarji_Saerto!$O$17*Davalianeba!D57</f>
        <v>75.73422938992502</v>
      </c>
    </row>
    <row r="58" spans="1:15" ht="14.25" thickBot="1">
      <c r="A58" s="35">
        <f>Davalianeba!A58</f>
        <v>301</v>
      </c>
      <c r="B58" s="46" t="str">
        <f>Davalianeba!B58</f>
        <v>n. balaxaZe</v>
      </c>
      <c r="C58" s="59">
        <f t="shared" si="0"/>
        <v>1151.6020437093932</v>
      </c>
      <c r="D58" s="98">
        <f>Xarji_Saerto!$D$17*Davalianeba!D58</f>
        <v>77.43147076196112</v>
      </c>
      <c r="E58" s="98">
        <f>Xarji_Saerto!$E$17*Davalianeba!D58</f>
        <v>265.7706682980343</v>
      </c>
      <c r="F58" s="98">
        <f>Xarji_Saerto!$F$17*Davalianeba!D58</f>
        <v>247.14919669226265</v>
      </c>
      <c r="G58" s="98">
        <f>Xarji_Saerto!$G$17*Davalianeba!D58</f>
        <v>151.51682642814973</v>
      </c>
      <c r="H58" s="98">
        <f>Xarji_Saerto!$H$17*Davalianeba!D58</f>
        <v>38.76026073749056</v>
      </c>
      <c r="I58" s="98">
        <f>Xarji_Saerto!$I$17*Davalianeba!D58</f>
        <v>36.21214665429083</v>
      </c>
      <c r="J58" s="98">
        <f>Xarji_Saerto!$J$17*Davalianeba!D58</f>
        <v>46.21653025061183</v>
      </c>
      <c r="K58" s="98">
        <f>Xarji_Saerto!$K$17*Davalianeba!D58</f>
        <v>60.91977048350359</v>
      </c>
      <c r="L58" s="98">
        <f>Xarji_Saerto!$L$17*Davalianeba!D58</f>
        <v>80.1999409332547</v>
      </c>
      <c r="M58" s="98">
        <f>Xarji_Saerto!$M$17*Davalianeba!D58</f>
        <v>35.4975689815206</v>
      </c>
      <c r="N58" s="98">
        <f>Xarji_Saerto!$N$17*Davalianeba!D58</f>
        <v>37.07313475656068</v>
      </c>
      <c r="O58" s="98">
        <f>Xarji_Saerto!$O$17*Davalianeba!D58</f>
        <v>74.85452873175271</v>
      </c>
    </row>
    <row r="59" spans="1:15" ht="14.25" thickBot="1">
      <c r="A59" s="4">
        <f>Davalianeba!A59</f>
        <v>302</v>
      </c>
      <c r="B59" s="43" t="str">
        <f>Davalianeba!B59</f>
        <v>g.gugava</v>
      </c>
      <c r="C59" s="26">
        <f t="shared" si="0"/>
        <v>0</v>
      </c>
      <c r="D59" s="98">
        <f>Xarji_Saerto!$D$17*Davalianeba!D59</f>
        <v>0</v>
      </c>
      <c r="E59" s="98">
        <f>Xarji_Saerto!$E$17*Davalianeba!D59</f>
        <v>0</v>
      </c>
      <c r="F59" s="98">
        <f>Xarji_Saerto!$F$17*Davalianeba!D59</f>
        <v>0</v>
      </c>
      <c r="G59" s="98">
        <f>Xarji_Saerto!$G$17*Davalianeba!D59</f>
        <v>0</v>
      </c>
      <c r="H59" s="98">
        <f>Xarji_Saerto!$H$17*Davalianeba!D59</f>
        <v>0</v>
      </c>
      <c r="I59" s="98">
        <f>Xarji_Saerto!$I$17*Davalianeba!D59</f>
        <v>0</v>
      </c>
      <c r="J59" s="98">
        <f>Xarji_Saerto!$J$17*Davalianeba!D59</f>
        <v>0</v>
      </c>
      <c r="K59" s="98">
        <f>Xarji_Saerto!$K$17*Davalianeba!D59</f>
        <v>0</v>
      </c>
      <c r="L59" s="98">
        <f>Xarji_Saerto!$L$17*Davalianeba!D59</f>
        <v>0</v>
      </c>
      <c r="M59" s="98">
        <f>Xarji_Saerto!$M$17*Davalianeba!D59</f>
        <v>0</v>
      </c>
      <c r="N59" s="98">
        <f>Xarji_Saerto!$N$17*Davalianeba!D59</f>
        <v>0</v>
      </c>
      <c r="O59" s="98">
        <f>Xarji_Saerto!$O$17*Davalianeba!D59</f>
        <v>0</v>
      </c>
    </row>
    <row r="60" spans="1:15" ht="14.25" thickBot="1">
      <c r="A60" s="4">
        <f>Davalianeba!A60</f>
        <v>303</v>
      </c>
      <c r="B60" s="43" t="str">
        <f>Davalianeba!B60</f>
        <v>მ.შეწირული</v>
      </c>
      <c r="C60" s="26">
        <f t="shared" si="0"/>
        <v>641.0092572356772</v>
      </c>
      <c r="D60" s="98">
        <f>Xarji_Saerto!$D$17*Davalianeba!D60</f>
        <v>43.100209686946314</v>
      </c>
      <c r="E60" s="98">
        <f>Xarji_Saerto!$E$17*Davalianeba!D60</f>
        <v>147.93431429837167</v>
      </c>
      <c r="F60" s="98">
        <f>Xarji_Saerto!$F$17*Davalianeba!D60</f>
        <v>137.56915756054363</v>
      </c>
      <c r="G60" s="98">
        <f>Xarji_Saerto!$G$17*Davalianeba!D60</f>
        <v>84.33789163361755</v>
      </c>
      <c r="H60" s="98">
        <f>Xarji_Saerto!$H$17*Davalianeba!D60</f>
        <v>21.57488872247071</v>
      </c>
      <c r="I60" s="98">
        <f>Xarji_Saerto!$I$17*Davalianeba!D60</f>
        <v>20.156547443253764</v>
      </c>
      <c r="J60" s="98">
        <f>Xarji_Saerto!$J$17*Davalianeba!D60</f>
        <v>25.72522677411193</v>
      </c>
      <c r="K60" s="98">
        <f>Xarji_Saerto!$K$17*Davalianeba!D60</f>
        <v>33.90940216015532</v>
      </c>
      <c r="L60" s="98">
        <f>Xarji_Saerto!$L$17*Davalianeba!D60</f>
        <v>44.64120643827532</v>
      </c>
      <c r="M60" s="98">
        <f>Xarji_Saerto!$M$17*Davalianeba!D60</f>
        <v>19.75879640958572</v>
      </c>
      <c r="N60" s="98">
        <f>Xarji_Saerto!$N$17*Davalianeba!D60</f>
        <v>20.635794025820637</v>
      </c>
      <c r="O60" s="98">
        <f>Xarji_Saerto!$O$17*Davalianeba!D60</f>
        <v>41.66582208252475</v>
      </c>
    </row>
    <row r="61" spans="1:15" ht="14.25" thickBot="1">
      <c r="A61" s="4">
        <f>Davalianeba!A61</f>
        <v>304</v>
      </c>
      <c r="B61" s="43" t="str">
        <f>Davalianeba!B61</f>
        <v>g. bejaniSvili</v>
      </c>
      <c r="C61" s="26">
        <f t="shared" si="0"/>
        <v>639.7789131718849</v>
      </c>
      <c r="D61" s="98">
        <f>Xarji_Saerto!$D$17*Davalianeba!D61</f>
        <v>43.01748375664506</v>
      </c>
      <c r="E61" s="98">
        <f>Xarji_Saerto!$E$17*Davalianeba!D61</f>
        <v>147.65037127668572</v>
      </c>
      <c r="F61" s="98">
        <f>Xarji_Saerto!$F$17*Davalianeba!D61</f>
        <v>137.30510927347925</v>
      </c>
      <c r="G61" s="98">
        <f>Xarji_Saerto!$G$17*Davalianeba!D61</f>
        <v>84.17601468230541</v>
      </c>
      <c r="H61" s="98">
        <f>Xarji_Saerto!$H$17*Davalianeba!D61</f>
        <v>21.533478187494755</v>
      </c>
      <c r="I61" s="98">
        <f>Xarji_Saerto!$I$17*Davalianeba!D61</f>
        <v>20.11785925238379</v>
      </c>
      <c r="J61" s="98">
        <f>Xarji_Saerto!$J$17*Davalianeba!D61</f>
        <v>25.675850139228793</v>
      </c>
      <c r="K61" s="98">
        <f>Xarji_Saerto!$K$17*Davalianeba!D61</f>
        <v>33.84431693527977</v>
      </c>
      <c r="L61" s="98">
        <f>Xarji_Saerto!$L$17*Davalianeba!D61</f>
        <v>44.55552274069705</v>
      </c>
      <c r="M61" s="98">
        <f>Xarji_Saerto!$M$17*Davalianeba!D61</f>
        <v>19.72087165640033</v>
      </c>
      <c r="N61" s="98">
        <f>Xarji_Saerto!$N$17*Davalianeba!D61</f>
        <v>20.59618597586704</v>
      </c>
      <c r="O61" s="98">
        <f>Xarji_Saerto!$O$17*Davalianeba!D61</f>
        <v>41.585849295418164</v>
      </c>
    </row>
    <row r="62" spans="1:15" ht="14.25" thickBot="1">
      <c r="A62" s="4">
        <f>Davalianeba!A62</f>
        <v>305</v>
      </c>
      <c r="B62" s="43" t="str">
        <f>Davalianeba!B62</f>
        <v>T. baxsoliani</v>
      </c>
      <c r="C62" s="26">
        <f t="shared" si="0"/>
        <v>639.7789131718849</v>
      </c>
      <c r="D62" s="98">
        <f>Xarji_Saerto!$D$17*Davalianeba!D62</f>
        <v>43.01748375664506</v>
      </c>
      <c r="E62" s="98">
        <f>Xarji_Saerto!$E$17*Davalianeba!D62</f>
        <v>147.65037127668572</v>
      </c>
      <c r="F62" s="98">
        <f>Xarji_Saerto!$F$17*Davalianeba!D62</f>
        <v>137.30510927347925</v>
      </c>
      <c r="G62" s="98">
        <f>Xarji_Saerto!$G$17*Davalianeba!D62</f>
        <v>84.17601468230541</v>
      </c>
      <c r="H62" s="98">
        <f>Xarji_Saerto!$H$17*Davalianeba!D62</f>
        <v>21.533478187494755</v>
      </c>
      <c r="I62" s="98">
        <f>Xarji_Saerto!$I$17*Davalianeba!D62</f>
        <v>20.11785925238379</v>
      </c>
      <c r="J62" s="98">
        <f>Xarji_Saerto!$J$17*Davalianeba!D62</f>
        <v>25.675850139228793</v>
      </c>
      <c r="K62" s="98">
        <f>Xarji_Saerto!$K$17*Davalianeba!D62</f>
        <v>33.84431693527977</v>
      </c>
      <c r="L62" s="98">
        <f>Xarji_Saerto!$L$17*Davalianeba!D62</f>
        <v>44.55552274069705</v>
      </c>
      <c r="M62" s="98">
        <f>Xarji_Saerto!$M$17*Davalianeba!D62</f>
        <v>19.72087165640033</v>
      </c>
      <c r="N62" s="98">
        <f>Xarji_Saerto!$N$17*Davalianeba!D62</f>
        <v>20.59618597586704</v>
      </c>
      <c r="O62" s="98">
        <f>Xarji_Saerto!$O$17*Davalianeba!D62</f>
        <v>41.585849295418164</v>
      </c>
    </row>
    <row r="63" spans="1:15" ht="14.25" thickBot="1">
      <c r="A63" s="4">
        <f>Davalianeba!A63</f>
        <v>306</v>
      </c>
      <c r="B63" s="43" t="str">
        <f>Davalianeba!B63</f>
        <v>e. SaviSvili</v>
      </c>
      <c r="C63" s="26">
        <f t="shared" si="0"/>
        <v>679.149923213232</v>
      </c>
      <c r="D63" s="98">
        <f>Xarji_Saerto!$D$17*Davalianeba!D63</f>
        <v>45.664713526284764</v>
      </c>
      <c r="E63" s="98">
        <f>Xarji_Saerto!$E$17*Davalianeba!D63</f>
        <v>156.73654797063563</v>
      </c>
      <c r="F63" s="98">
        <f>Xarji_Saerto!$F$17*Davalianeba!D63</f>
        <v>145.7546544595395</v>
      </c>
      <c r="G63" s="98">
        <f>Xarji_Saerto!$G$17*Davalianeba!D63</f>
        <v>89.35607712429344</v>
      </c>
      <c r="H63" s="98">
        <f>Xarji_Saerto!$H$17*Davalianeba!D63</f>
        <v>22.858615306725206</v>
      </c>
      <c r="I63" s="98">
        <f>Xarji_Saerto!$I$17*Davalianeba!D63</f>
        <v>21.355881360222796</v>
      </c>
      <c r="J63" s="98">
        <f>Xarji_Saerto!$J$17*Davalianeba!D63</f>
        <v>27.25590245548903</v>
      </c>
      <c r="K63" s="98">
        <f>Xarji_Saerto!$K$17*Davalianeba!D63</f>
        <v>35.92704413129699</v>
      </c>
      <c r="L63" s="98">
        <f>Xarji_Saerto!$L$17*Davalianeba!D63</f>
        <v>47.297401063201484</v>
      </c>
      <c r="M63" s="98">
        <f>Xarji_Saerto!$M$17*Davalianeba!D63</f>
        <v>20.93446375833266</v>
      </c>
      <c r="N63" s="98">
        <f>Xarji_Saerto!$N$17*Davalianeba!D63</f>
        <v>21.86364357438194</v>
      </c>
      <c r="O63" s="98">
        <f>Xarji_Saerto!$O$17*Davalianeba!D63</f>
        <v>44.14497848282852</v>
      </c>
    </row>
    <row r="64" spans="1:15" ht="14.25" thickBot="1">
      <c r="A64" s="4">
        <f>Davalianeba!A64</f>
        <v>307</v>
      </c>
      <c r="B64" s="43" t="str">
        <f>Davalianeba!B64</f>
        <v>i.gabadadze</v>
      </c>
      <c r="C64" s="26">
        <f t="shared" si="0"/>
        <v>1390.2887920850583</v>
      </c>
      <c r="D64" s="98">
        <f>Xarji_Saerto!$D$17*Davalianeba!D64</f>
        <v>93.48030124040179</v>
      </c>
      <c r="E64" s="98">
        <f>Xarji_Saerto!$E$17*Davalianeba!D64</f>
        <v>320.8556145051055</v>
      </c>
      <c r="F64" s="98">
        <f>Xarji_Saerto!$F$17*Davalianeba!D64</f>
        <v>298.37456438275296</v>
      </c>
      <c r="G64" s="98">
        <f>Xarji_Saerto!$G$17*Davalianeba!D64</f>
        <v>182.92095498270214</v>
      </c>
      <c r="H64" s="98">
        <f>Xarji_Saerto!$H$17*Davalianeba!D64</f>
        <v>46.793904522825144</v>
      </c>
      <c r="I64" s="98">
        <f>Xarji_Saerto!$I$17*Davalianeba!D64</f>
        <v>43.71765568306478</v>
      </c>
      <c r="J64" s="98">
        <f>Xarji_Saerto!$J$17*Davalianeba!D64</f>
        <v>55.7955974179395</v>
      </c>
      <c r="K64" s="98">
        <f>Xarji_Saerto!$K$17*Davalianeba!D64</f>
        <v>73.54630410935796</v>
      </c>
      <c r="L64" s="98">
        <f>Xarji_Saerto!$L$17*Davalianeba!D64</f>
        <v>96.82257826343782</v>
      </c>
      <c r="M64" s="98">
        <f>Xarji_Saerto!$M$17*Davalianeba!D64</f>
        <v>42.85497109948534</v>
      </c>
      <c r="N64" s="98">
        <f>Xarji_Saerto!$N$17*Davalianeba!D64</f>
        <v>44.75709644755723</v>
      </c>
      <c r="O64" s="98">
        <f>Xarji_Saerto!$O$17*Davalianeba!D64</f>
        <v>90.36924943042794</v>
      </c>
    </row>
    <row r="65" spans="1:15" ht="14.25" thickBot="1">
      <c r="A65" s="4">
        <f>Davalianeba!A65</f>
        <v>308</v>
      </c>
      <c r="B65" s="43" t="str">
        <f>Davalianeba!B65</f>
        <v>mesxaZe</v>
      </c>
      <c r="C65" s="26">
        <f t="shared" si="0"/>
        <v>1390.2887920850583</v>
      </c>
      <c r="D65" s="98">
        <f>Xarji_Saerto!$D$17*Davalianeba!D65</f>
        <v>93.48030124040179</v>
      </c>
      <c r="E65" s="98">
        <f>Xarji_Saerto!$E$17*Davalianeba!D65</f>
        <v>320.8556145051055</v>
      </c>
      <c r="F65" s="98">
        <f>Xarji_Saerto!$F$17*Davalianeba!D65</f>
        <v>298.37456438275296</v>
      </c>
      <c r="G65" s="98">
        <f>Xarji_Saerto!$G$17*Davalianeba!D65</f>
        <v>182.92095498270214</v>
      </c>
      <c r="H65" s="98">
        <f>Xarji_Saerto!$H$17*Davalianeba!D65</f>
        <v>46.793904522825144</v>
      </c>
      <c r="I65" s="98">
        <f>Xarji_Saerto!$I$17*Davalianeba!D65</f>
        <v>43.71765568306478</v>
      </c>
      <c r="J65" s="98">
        <f>Xarji_Saerto!$J$17*Davalianeba!D65</f>
        <v>55.7955974179395</v>
      </c>
      <c r="K65" s="98">
        <f>Xarji_Saerto!$K$17*Davalianeba!D65</f>
        <v>73.54630410935796</v>
      </c>
      <c r="L65" s="98">
        <f>Xarji_Saerto!$L$17*Davalianeba!D65</f>
        <v>96.82257826343782</v>
      </c>
      <c r="M65" s="98">
        <f>Xarji_Saerto!$M$17*Davalianeba!D65</f>
        <v>42.85497109948534</v>
      </c>
      <c r="N65" s="98">
        <f>Xarji_Saerto!$N$17*Davalianeba!D65</f>
        <v>44.75709644755723</v>
      </c>
      <c r="O65" s="98">
        <f>Xarji_Saerto!$O$17*Davalianeba!D65</f>
        <v>90.36924943042794</v>
      </c>
    </row>
    <row r="66" spans="1:15" ht="14.25" thickBot="1">
      <c r="A66" s="4">
        <f>Davalianeba!A66</f>
        <v>309</v>
      </c>
      <c r="B66" s="43" t="str">
        <f>Davalianeba!B66</f>
        <v>T. leJava</v>
      </c>
      <c r="C66" s="26">
        <f t="shared" si="0"/>
        <v>1328.7715888954535</v>
      </c>
      <c r="D66" s="98">
        <f>Xarji_Saerto!$D$17*Davalianeba!D66</f>
        <v>89.34400472533976</v>
      </c>
      <c r="E66" s="98">
        <f>Xarji_Saerto!$E$17*Davalianeba!D66</f>
        <v>306.6584634208088</v>
      </c>
      <c r="F66" s="98">
        <f>Xarji_Saerto!$F$17*Davalianeba!D66</f>
        <v>285.17215002953384</v>
      </c>
      <c r="G66" s="98">
        <f>Xarji_Saerto!$G$17*Davalianeba!D66</f>
        <v>174.82710741709585</v>
      </c>
      <c r="H66" s="98">
        <f>Xarji_Saerto!$H$17*Davalianeba!D66</f>
        <v>44.723377774027576</v>
      </c>
      <c r="I66" s="98">
        <f>Xarji_Saerto!$I$17*Davalianeba!D66</f>
        <v>41.783246139566344</v>
      </c>
      <c r="J66" s="98">
        <f>Xarji_Saerto!$J$17*Davalianeba!D66</f>
        <v>53.32676567378289</v>
      </c>
      <c r="K66" s="98">
        <f>Xarji_Saerto!$K$17*Davalianeba!D66</f>
        <v>70.29204286558107</v>
      </c>
      <c r="L66" s="98">
        <f>Xarji_Saerto!$L$17*Davalianeba!D66</f>
        <v>92.53839338452465</v>
      </c>
      <c r="M66" s="98">
        <f>Xarji_Saerto!$M$17*Davalianeba!D66</f>
        <v>40.95873344021608</v>
      </c>
      <c r="N66" s="98">
        <f>Xarji_Saerto!$N$17*Davalianeba!D66</f>
        <v>42.77669394987771</v>
      </c>
      <c r="O66" s="98">
        <f>Xarji_Saerto!$O$17*Davalianeba!D66</f>
        <v>86.37061007509928</v>
      </c>
    </row>
    <row r="67" spans="1:15" ht="14.25" thickBot="1">
      <c r="A67" s="4">
        <f>Davalianeba!A67</f>
        <v>310</v>
      </c>
      <c r="B67" s="43" t="str">
        <f>Davalianeba!B67</f>
        <v>n. cincabaZe-noRaideli</v>
      </c>
      <c r="C67" s="26">
        <f t="shared" si="0"/>
        <v>1134.3772268163043</v>
      </c>
      <c r="D67" s="98">
        <f>Xarji_Saerto!$D$17*Davalianeba!D67</f>
        <v>76.27330773774376</v>
      </c>
      <c r="E67" s="98">
        <f>Xarji_Saerto!$E$17*Davalianeba!D67</f>
        <v>261.7954659944312</v>
      </c>
      <c r="F67" s="98">
        <f>Xarji_Saerto!$F$17*Davalianeba!D67</f>
        <v>243.45252067336128</v>
      </c>
      <c r="G67" s="98">
        <f>Xarji_Saerto!$G$17*Davalianeba!D67</f>
        <v>149.25054910977997</v>
      </c>
      <c r="H67" s="98">
        <f>Xarji_Saerto!$H$17*Davalianeba!D67</f>
        <v>38.18051324782724</v>
      </c>
      <c r="I67" s="98">
        <f>Xarji_Saerto!$I$17*Davalianeba!D67</f>
        <v>35.670511982111265</v>
      </c>
      <c r="J67" s="98">
        <f>Xarji_Saerto!$J$17*Davalianeba!D67</f>
        <v>45.52525736224798</v>
      </c>
      <c r="K67" s="98">
        <f>Xarji_Saerto!$K$17*Davalianeba!D67</f>
        <v>60.00857733524606</v>
      </c>
      <c r="L67" s="98">
        <f>Xarji_Saerto!$L$17*Davalianeba!D67</f>
        <v>79.00036916715901</v>
      </c>
      <c r="M67" s="98">
        <f>Xarji_Saerto!$M$17*Davalianeba!D67</f>
        <v>34.966622436925206</v>
      </c>
      <c r="N67" s="98">
        <f>Xarji_Saerto!$N$17*Davalianeba!D67</f>
        <v>36.518622057210415</v>
      </c>
      <c r="O67" s="98">
        <f>Xarji_Saerto!$O$17*Davalianeba!D67</f>
        <v>73.73490971226067</v>
      </c>
    </row>
    <row r="68" spans="1:15" ht="14.25" thickBot="1">
      <c r="A68" s="4">
        <f>Davalianeba!A68</f>
        <v>311</v>
      </c>
      <c r="B68" s="43" t="str">
        <f>Davalianeba!B68</f>
        <v>n. cincabaZe-noRaideli</v>
      </c>
      <c r="C68" s="26">
        <f t="shared" si="0"/>
        <v>1192.203397814532</v>
      </c>
      <c r="D68" s="98">
        <f>Xarji_Saerto!$D$17*Davalianeba!D68</f>
        <v>80.16142646190207</v>
      </c>
      <c r="E68" s="98">
        <f>Xarji_Saerto!$E$17*Davalianeba!D68</f>
        <v>275.1407880136701</v>
      </c>
      <c r="F68" s="98">
        <f>Xarji_Saerto!$F$17*Davalianeba!D68</f>
        <v>255.86279016538728</v>
      </c>
      <c r="G68" s="98">
        <f>Xarji_Saerto!$G$17*Davalianeba!D68</f>
        <v>156.85876582144988</v>
      </c>
      <c r="H68" s="98">
        <f>Xarji_Saerto!$H$17*Davalianeba!D68</f>
        <v>40.12680839169696</v>
      </c>
      <c r="I68" s="98">
        <f>Xarji_Saerto!$I$17*Davalianeba!D68</f>
        <v>37.4888569529998</v>
      </c>
      <c r="J68" s="98">
        <f>Xarji_Saerto!$J$17*Davalianeba!D68</f>
        <v>47.84595920175519</v>
      </c>
      <c r="K68" s="98">
        <f>Xarji_Saerto!$K$17*Davalianeba!D68</f>
        <v>63.067582904396346</v>
      </c>
      <c r="L68" s="98">
        <f>Xarji_Saerto!$L$17*Davalianeba!D68</f>
        <v>83.02750295333739</v>
      </c>
      <c r="M68" s="98">
        <f>Xarji_Saerto!$M$17*Davalianeba!D68</f>
        <v>36.749085836638315</v>
      </c>
      <c r="N68" s="98">
        <f>Xarji_Saerto!$N$17*Davalianeba!D68</f>
        <v>38.380200405029164</v>
      </c>
      <c r="O68" s="98">
        <f>Xarji_Saerto!$O$17*Davalianeba!D68</f>
        <v>77.49363070626963</v>
      </c>
    </row>
    <row r="69" spans="1:15" ht="14.25" thickBot="1">
      <c r="A69" s="4">
        <f>Davalianeba!A69</f>
        <v>312</v>
      </c>
      <c r="B69" s="43" t="str">
        <f>Davalianeba!B69</f>
        <v>sulikaSvili</v>
      </c>
      <c r="C69" s="26">
        <f t="shared" si="0"/>
        <v>0</v>
      </c>
      <c r="D69" s="98">
        <f>Xarji_Saerto!$D$17*Davalianeba!D69</f>
        <v>0</v>
      </c>
      <c r="E69" s="98">
        <f>Xarji_Saerto!$E$17*Davalianeba!D69</f>
        <v>0</v>
      </c>
      <c r="F69" s="98">
        <f>Xarji_Saerto!$F$17*Davalianeba!D69</f>
        <v>0</v>
      </c>
      <c r="G69" s="98">
        <f>Xarji_Saerto!$G$17*Davalianeba!D69</f>
        <v>0</v>
      </c>
      <c r="H69" s="98">
        <f>Xarji_Saerto!$H$17*Davalianeba!D69</f>
        <v>0</v>
      </c>
      <c r="I69" s="98">
        <f>Xarji_Saerto!$I$17*Davalianeba!D69</f>
        <v>0</v>
      </c>
      <c r="J69" s="98">
        <f>Xarji_Saerto!$J$17*Davalianeba!D69</f>
        <v>0</v>
      </c>
      <c r="K69" s="98">
        <f>Xarji_Saerto!$K$17*Davalianeba!D69</f>
        <v>0</v>
      </c>
      <c r="L69" s="98">
        <f>Xarji_Saerto!$L$17*Davalianeba!D69</f>
        <v>0</v>
      </c>
      <c r="M69" s="98">
        <f>Xarji_Saerto!$M$17*Davalianeba!D69</f>
        <v>0</v>
      </c>
      <c r="N69" s="98">
        <f>Xarji_Saerto!$N$17*Davalianeba!D69</f>
        <v>0</v>
      </c>
      <c r="O69" s="98">
        <f>Xarji_Saerto!$O$17*Davalianeba!D69</f>
        <v>0</v>
      </c>
    </row>
    <row r="70" spans="1:15" ht="14.25" thickBot="1">
      <c r="A70" s="4">
        <f>Davalianeba!A70</f>
        <v>313</v>
      </c>
      <c r="B70" s="43" t="str">
        <f>Davalianeba!B70</f>
        <v>sulikaSvili</v>
      </c>
      <c r="C70" s="26">
        <f t="shared" si="0"/>
        <v>0</v>
      </c>
      <c r="D70" s="98">
        <f>Xarji_Saerto!$D$17*Davalianeba!D70</f>
        <v>0</v>
      </c>
      <c r="E70" s="98">
        <f>Xarji_Saerto!$E$17*Davalianeba!D70</f>
        <v>0</v>
      </c>
      <c r="F70" s="98">
        <f>Xarji_Saerto!$F$17*Davalianeba!D70</f>
        <v>0</v>
      </c>
      <c r="G70" s="98">
        <f>Xarji_Saerto!$G$17*Davalianeba!D70</f>
        <v>0</v>
      </c>
      <c r="H70" s="98">
        <f>Xarji_Saerto!$H$17*Davalianeba!D70</f>
        <v>0</v>
      </c>
      <c r="I70" s="98">
        <f>Xarji_Saerto!$I$17*Davalianeba!D70</f>
        <v>0</v>
      </c>
      <c r="J70" s="98">
        <f>Xarji_Saerto!$J$17*Davalianeba!D70</f>
        <v>0</v>
      </c>
      <c r="K70" s="98">
        <f>Xarji_Saerto!$K$17*Davalianeba!D70</f>
        <v>0</v>
      </c>
      <c r="L70" s="98">
        <f>Xarji_Saerto!$L$17*Davalianeba!D70</f>
        <v>0</v>
      </c>
      <c r="M70" s="98">
        <f>Xarji_Saerto!$M$17*Davalianeba!D70</f>
        <v>0</v>
      </c>
      <c r="N70" s="98">
        <f>Xarji_Saerto!$N$17*Davalianeba!D70</f>
        <v>0</v>
      </c>
      <c r="O70" s="98">
        <f>Xarji_Saerto!$O$17*Davalianeba!D70</f>
        <v>0</v>
      </c>
    </row>
    <row r="71" spans="1:15" ht="14.25" thickBot="1">
      <c r="A71" s="4">
        <f>Davalianeba!A71</f>
        <v>314</v>
      </c>
      <c r="B71" s="43" t="str">
        <f>Davalianeba!B71</f>
        <v>beraZe</v>
      </c>
      <c r="C71" s="26">
        <f t="shared" si="0"/>
        <v>639.7789131718849</v>
      </c>
      <c r="D71" s="98">
        <f>Xarji_Saerto!$D$17*Davalianeba!D71</f>
        <v>43.01748375664506</v>
      </c>
      <c r="E71" s="98">
        <f>Xarji_Saerto!$E$17*Davalianeba!D71</f>
        <v>147.65037127668572</v>
      </c>
      <c r="F71" s="98">
        <f>Xarji_Saerto!$F$17*Davalianeba!D71</f>
        <v>137.30510927347925</v>
      </c>
      <c r="G71" s="98">
        <f>Xarji_Saerto!$G$17*Davalianeba!D71</f>
        <v>84.17601468230541</v>
      </c>
      <c r="H71" s="98">
        <f>Xarji_Saerto!$H$17*Davalianeba!D71</f>
        <v>21.533478187494755</v>
      </c>
      <c r="I71" s="98">
        <f>Xarji_Saerto!$I$17*Davalianeba!D71</f>
        <v>20.11785925238379</v>
      </c>
      <c r="J71" s="98">
        <f>Xarji_Saerto!$J$17*Davalianeba!D71</f>
        <v>25.675850139228793</v>
      </c>
      <c r="K71" s="98">
        <f>Xarji_Saerto!$K$17*Davalianeba!D71</f>
        <v>33.84431693527977</v>
      </c>
      <c r="L71" s="98">
        <f>Xarji_Saerto!$L$17*Davalianeba!D71</f>
        <v>44.55552274069705</v>
      </c>
      <c r="M71" s="98">
        <f>Xarji_Saerto!$M$17*Davalianeba!D71</f>
        <v>19.72087165640033</v>
      </c>
      <c r="N71" s="98">
        <f>Xarji_Saerto!$N$17*Davalianeba!D71</f>
        <v>20.59618597586704</v>
      </c>
      <c r="O71" s="98">
        <f>Xarji_Saerto!$O$17*Davalianeba!D71</f>
        <v>41.585849295418164</v>
      </c>
    </row>
    <row r="72" spans="1:15" ht="14.25" thickBot="1">
      <c r="A72" s="4">
        <f>Davalianeba!A72</f>
        <v>315</v>
      </c>
      <c r="B72" s="43" t="str">
        <f>Davalianeba!B72</f>
        <v>gugunaZe</v>
      </c>
      <c r="C72" s="26">
        <f aca="true" t="shared" si="1" ref="C72:C135">SUM(D72:O72)</f>
        <v>639.7789131718849</v>
      </c>
      <c r="D72" s="98">
        <f>Xarji_Saerto!$D$17*Davalianeba!D72</f>
        <v>43.01748375664506</v>
      </c>
      <c r="E72" s="98">
        <f>Xarji_Saerto!$E$17*Davalianeba!D72</f>
        <v>147.65037127668572</v>
      </c>
      <c r="F72" s="98">
        <f>Xarji_Saerto!$F$17*Davalianeba!D72</f>
        <v>137.30510927347925</v>
      </c>
      <c r="G72" s="98">
        <f>Xarji_Saerto!$G$17*Davalianeba!D72</f>
        <v>84.17601468230541</v>
      </c>
      <c r="H72" s="98">
        <f>Xarji_Saerto!$H$17*Davalianeba!D72</f>
        <v>21.533478187494755</v>
      </c>
      <c r="I72" s="98">
        <f>Xarji_Saerto!$I$17*Davalianeba!D72</f>
        <v>20.11785925238379</v>
      </c>
      <c r="J72" s="98">
        <f>Xarji_Saerto!$J$17*Davalianeba!D72</f>
        <v>25.675850139228793</v>
      </c>
      <c r="K72" s="98">
        <f>Xarji_Saerto!$K$17*Davalianeba!D72</f>
        <v>33.84431693527977</v>
      </c>
      <c r="L72" s="98">
        <f>Xarji_Saerto!$L$17*Davalianeba!D72</f>
        <v>44.55552274069705</v>
      </c>
      <c r="M72" s="98">
        <f>Xarji_Saerto!$M$17*Davalianeba!D72</f>
        <v>19.72087165640033</v>
      </c>
      <c r="N72" s="98">
        <f>Xarji_Saerto!$N$17*Davalianeba!D72</f>
        <v>20.59618597586704</v>
      </c>
      <c r="O72" s="98">
        <f>Xarji_Saerto!$O$17*Davalianeba!D72</f>
        <v>41.585849295418164</v>
      </c>
    </row>
    <row r="73" spans="1:15" ht="14.25" thickBot="1">
      <c r="A73" s="4">
        <f>Davalianeba!A73</f>
        <v>316</v>
      </c>
      <c r="B73" s="43" t="str">
        <f>Davalianeba!B73</f>
        <v>i.gabriCiZe</v>
      </c>
      <c r="C73" s="26">
        <f t="shared" si="1"/>
        <v>610.250655640875</v>
      </c>
      <c r="D73" s="98">
        <f>Xarji_Saerto!$D$17*Davalianeba!D73</f>
        <v>41.0320614294153</v>
      </c>
      <c r="E73" s="98">
        <f>Xarji_Saerto!$E$17*Davalianeba!D73</f>
        <v>140.8357387562233</v>
      </c>
      <c r="F73" s="98">
        <f>Xarji_Saerto!$F$17*Davalianeba!D73</f>
        <v>130.96795038393404</v>
      </c>
      <c r="G73" s="98">
        <f>Xarji_Saerto!$G$17*Davalianeba!D73</f>
        <v>80.2909678508144</v>
      </c>
      <c r="H73" s="98">
        <f>Xarji_Saerto!$H$17*Davalianeba!D73</f>
        <v>20.539625348071922</v>
      </c>
      <c r="I73" s="98">
        <f>Xarji_Saerto!$I$17*Davalianeba!D73</f>
        <v>19.18934267150454</v>
      </c>
      <c r="J73" s="98">
        <f>Xarji_Saerto!$J$17*Davalianeba!D73</f>
        <v>24.49081090203362</v>
      </c>
      <c r="K73" s="98">
        <f>Xarji_Saerto!$K$17*Davalianeba!D73</f>
        <v>32.28227153826686</v>
      </c>
      <c r="L73" s="98">
        <f>Xarji_Saerto!$L$17*Davalianeba!D73</f>
        <v>42.49911399881873</v>
      </c>
      <c r="M73" s="98">
        <f>Xarji_Saerto!$M$17*Davalianeba!D73</f>
        <v>18.810677579951086</v>
      </c>
      <c r="N73" s="98">
        <f>Xarji_Saerto!$N$17*Davalianeba!D73</f>
        <v>19.645592776980873</v>
      </c>
      <c r="O73" s="98">
        <f>Xarji_Saerto!$O$17*Davalianeba!D73</f>
        <v>39.66650240486041</v>
      </c>
    </row>
    <row r="74" spans="1:15" ht="14.25" thickBot="1">
      <c r="A74" s="4">
        <f>Davalianeba!A74</f>
        <v>317</v>
      </c>
      <c r="B74" s="43" t="str">
        <f>Davalianeba!B74</f>
        <v>konsuliani</v>
      </c>
      <c r="C74" s="26">
        <f t="shared" si="1"/>
        <v>1658.5037979917329</v>
      </c>
      <c r="D74" s="98">
        <f>Xarji_Saerto!$D$17*Davalianeba!D74</f>
        <v>111.51455404607222</v>
      </c>
      <c r="E74" s="98">
        <f>Xarji_Saerto!$E$17*Davalianeba!D74</f>
        <v>382.75519323263916</v>
      </c>
      <c r="F74" s="98">
        <f>Xarji_Saerto!$F$17*Davalianeba!D74</f>
        <v>355.93709096278855</v>
      </c>
      <c r="G74" s="98">
        <f>Xarji_Saerto!$G$17*Davalianeba!D74</f>
        <v>218.21013036874558</v>
      </c>
      <c r="H74" s="98">
        <f>Xarji_Saerto!$H$17*Davalianeba!D74</f>
        <v>55.82140114758257</v>
      </c>
      <c r="I74" s="98">
        <f>Xarji_Saerto!$I$17*Davalianeba!D74</f>
        <v>52.15168129271799</v>
      </c>
      <c r="J74" s="98">
        <f>Xarji_Saerto!$J$17*Davalianeba!D74</f>
        <v>66.55970382246234</v>
      </c>
      <c r="K74" s="98">
        <f>Xarji_Saerto!$K$17*Davalianeba!D74</f>
        <v>87.73488313222526</v>
      </c>
      <c r="L74" s="98">
        <f>Xarji_Saerto!$L$17*Davalianeba!D74</f>
        <v>115.50162433549929</v>
      </c>
      <c r="M74" s="98">
        <f>Xarji_Saerto!$M$17*Davalianeba!D74</f>
        <v>51.12256729389933</v>
      </c>
      <c r="N74" s="98">
        <f>Xarji_Saerto!$N$17*Davalianeba!D74</f>
        <v>53.39165133743995</v>
      </c>
      <c r="O74" s="98">
        <f>Xarji_Saerto!$O$17*Davalianeba!D74</f>
        <v>107.80331701966095</v>
      </c>
    </row>
    <row r="75" spans="1:15" ht="14.25" thickBot="1">
      <c r="A75" s="4">
        <f>Davalianeba!A75</f>
        <v>318</v>
      </c>
      <c r="B75" s="43" t="str">
        <f>Davalianeba!B75</f>
        <v>a. kereseliZe</v>
      </c>
      <c r="C75" s="26">
        <f t="shared" si="1"/>
        <v>1937.7919004725366</v>
      </c>
      <c r="D75" s="98">
        <f>Xarji_Saerto!$D$17*Davalianeba!D75</f>
        <v>130.2933402244538</v>
      </c>
      <c r="E75" s="98">
        <f>Xarji_Saerto!$E$17*Davalianeba!D75</f>
        <v>447.21025915534614</v>
      </c>
      <c r="F75" s="98">
        <f>Xarji_Saerto!$F$17*Davalianeba!D75</f>
        <v>415.87605212640347</v>
      </c>
      <c r="G75" s="98">
        <f>Xarji_Saerto!$G$17*Davalianeba!D75</f>
        <v>254.9561983165981</v>
      </c>
      <c r="H75" s="98">
        <f>Xarji_Saerto!$H$17*Davalianeba!D75</f>
        <v>65.22159258712354</v>
      </c>
      <c r="I75" s="98">
        <f>Xarji_Saerto!$I$17*Davalianeba!D75</f>
        <v>60.93390062020091</v>
      </c>
      <c r="J75" s="98">
        <f>Xarji_Saerto!$J$17*Davalianeba!D75</f>
        <v>77.76819994093336</v>
      </c>
      <c r="K75" s="98">
        <f>Xarji_Saerto!$K$17*Davalianeba!D75</f>
        <v>102.50922917897239</v>
      </c>
      <c r="L75" s="98">
        <f>Xarji_Saerto!$L$17*Davalianeba!D75</f>
        <v>134.9518236857651</v>
      </c>
      <c r="M75" s="98">
        <f>Xarji_Saerto!$M$17*Davalianeba!D75</f>
        <v>59.731486266981776</v>
      </c>
      <c r="N75" s="98">
        <f>Xarji_Saerto!$N$17*Davalianeba!D75</f>
        <v>62.38267867690499</v>
      </c>
      <c r="O75" s="98">
        <f>Xarji_Saerto!$O$17*Davalianeba!D75</f>
        <v>125.9571396928531</v>
      </c>
    </row>
    <row r="76" spans="1:15" ht="14.25" thickBot="1">
      <c r="A76" s="4">
        <f>Davalianeba!A76</f>
        <v>319</v>
      </c>
      <c r="B76" s="43" t="str">
        <f>Davalianeba!B76</f>
        <v>დ.კვეზერელი</v>
      </c>
      <c r="C76" s="26">
        <f t="shared" si="1"/>
        <v>679.149923213232</v>
      </c>
      <c r="D76" s="98">
        <f>Xarji_Saerto!$D$17*Davalianeba!D76</f>
        <v>45.664713526284764</v>
      </c>
      <c r="E76" s="98">
        <f>Xarji_Saerto!$E$17*Davalianeba!D76</f>
        <v>156.73654797063563</v>
      </c>
      <c r="F76" s="98">
        <f>Xarji_Saerto!$F$17*Davalianeba!D76</f>
        <v>145.7546544595395</v>
      </c>
      <c r="G76" s="98">
        <f>Xarji_Saerto!$G$17*Davalianeba!D76</f>
        <v>89.35607712429344</v>
      </c>
      <c r="H76" s="98">
        <f>Xarji_Saerto!$H$17*Davalianeba!D76</f>
        <v>22.858615306725206</v>
      </c>
      <c r="I76" s="98">
        <f>Xarji_Saerto!$I$17*Davalianeba!D76</f>
        <v>21.355881360222796</v>
      </c>
      <c r="J76" s="98">
        <f>Xarji_Saerto!$J$17*Davalianeba!D76</f>
        <v>27.25590245548903</v>
      </c>
      <c r="K76" s="98">
        <f>Xarji_Saerto!$K$17*Davalianeba!D76</f>
        <v>35.92704413129699</v>
      </c>
      <c r="L76" s="98">
        <f>Xarji_Saerto!$L$17*Davalianeba!D76</f>
        <v>47.297401063201484</v>
      </c>
      <c r="M76" s="98">
        <f>Xarji_Saerto!$M$17*Davalianeba!D76</f>
        <v>20.93446375833266</v>
      </c>
      <c r="N76" s="98">
        <f>Xarji_Saerto!$N$17*Davalianeba!D76</f>
        <v>21.86364357438194</v>
      </c>
      <c r="O76" s="98">
        <f>Xarji_Saerto!$O$17*Davalianeba!D76</f>
        <v>44.14497848282852</v>
      </c>
    </row>
    <row r="77" spans="1:15" ht="14.25" thickBot="1">
      <c r="A77" s="4">
        <f>Davalianeba!A77</f>
        <v>320</v>
      </c>
      <c r="B77" s="43" t="str">
        <f>Davalianeba!B77</f>
        <v>დ.კვეზერელი</v>
      </c>
      <c r="C77" s="26">
        <f t="shared" si="1"/>
        <v>1296.7826432368595</v>
      </c>
      <c r="D77" s="98">
        <f>Xarji_Saerto!$D$17*Davalianeba!D77</f>
        <v>87.19313053750751</v>
      </c>
      <c r="E77" s="98">
        <f>Xarji_Saerto!$E$17*Davalianeba!D77</f>
        <v>299.27594485697455</v>
      </c>
      <c r="F77" s="98">
        <f>Xarji_Saerto!$F$17*Davalianeba!D77</f>
        <v>278.30689456585986</v>
      </c>
      <c r="G77" s="98">
        <f>Xarji_Saerto!$G$17*Davalianeba!D77</f>
        <v>170.6183066829806</v>
      </c>
      <c r="H77" s="98">
        <f>Xarji_Saerto!$H$17*Davalianeba!D77</f>
        <v>43.64670386465284</v>
      </c>
      <c r="I77" s="98">
        <f>Xarji_Saerto!$I$17*Davalianeba!D77</f>
        <v>40.77735317694715</v>
      </c>
      <c r="J77" s="98">
        <f>Xarji_Saerto!$J$17*Davalianeba!D77</f>
        <v>52.04297316682145</v>
      </c>
      <c r="K77" s="98">
        <f>Xarji_Saerto!$K$17*Davalianeba!D77</f>
        <v>68.59982701881708</v>
      </c>
      <c r="L77" s="98">
        <f>Xarji_Saerto!$L$17*Davalianeba!D77</f>
        <v>90.3106172474898</v>
      </c>
      <c r="M77" s="98">
        <f>Xarji_Saerto!$M$17*Davalianeba!D77</f>
        <v>39.97268985739606</v>
      </c>
      <c r="N77" s="98">
        <f>Xarji_Saerto!$N$17*Davalianeba!D77</f>
        <v>41.74688465108436</v>
      </c>
      <c r="O77" s="98">
        <f>Xarji_Saerto!$O$17*Davalianeba!D77</f>
        <v>84.29131761032838</v>
      </c>
    </row>
    <row r="78" spans="1:15" ht="14.25" thickBot="1">
      <c r="A78" s="4">
        <f>Davalianeba!A78</f>
        <v>321</v>
      </c>
      <c r="B78" s="43" t="str">
        <f>Davalianeba!B78</f>
        <v>t.maCutaZe</v>
      </c>
      <c r="C78" s="26">
        <f t="shared" si="1"/>
        <v>1296.7826432368595</v>
      </c>
      <c r="D78" s="98">
        <f>Xarji_Saerto!$D$17*Davalianeba!D78</f>
        <v>87.19313053750751</v>
      </c>
      <c r="E78" s="98">
        <f>Xarji_Saerto!$E$17*Davalianeba!D78</f>
        <v>299.27594485697455</v>
      </c>
      <c r="F78" s="98">
        <f>Xarji_Saerto!$F$17*Davalianeba!D78</f>
        <v>278.30689456585986</v>
      </c>
      <c r="G78" s="98">
        <f>Xarji_Saerto!$G$17*Davalianeba!D78</f>
        <v>170.6183066829806</v>
      </c>
      <c r="H78" s="98">
        <f>Xarji_Saerto!$H$17*Davalianeba!D78</f>
        <v>43.64670386465284</v>
      </c>
      <c r="I78" s="98">
        <f>Xarji_Saerto!$I$17*Davalianeba!D78</f>
        <v>40.77735317694715</v>
      </c>
      <c r="J78" s="98">
        <f>Xarji_Saerto!$J$17*Davalianeba!D78</f>
        <v>52.04297316682145</v>
      </c>
      <c r="K78" s="98">
        <f>Xarji_Saerto!$K$17*Davalianeba!D78</f>
        <v>68.59982701881708</v>
      </c>
      <c r="L78" s="98">
        <f>Xarji_Saerto!$L$17*Davalianeba!D78</f>
        <v>90.3106172474898</v>
      </c>
      <c r="M78" s="98">
        <f>Xarji_Saerto!$M$17*Davalianeba!D78</f>
        <v>39.97268985739606</v>
      </c>
      <c r="N78" s="98">
        <f>Xarji_Saerto!$N$17*Davalianeba!D78</f>
        <v>41.74688465108436</v>
      </c>
      <c r="O78" s="98">
        <f>Xarji_Saerto!$O$17*Davalianeba!D78</f>
        <v>84.29131761032838</v>
      </c>
    </row>
    <row r="79" spans="1:15" ht="14.25" thickBot="1">
      <c r="A79" s="4">
        <f>Davalianeba!A79</f>
        <v>322</v>
      </c>
      <c r="B79" s="43" t="str">
        <f>Davalianeba!B79</f>
        <v>leri indoSvili</v>
      </c>
      <c r="C79" s="26">
        <f t="shared" si="1"/>
        <v>679.149923213232</v>
      </c>
      <c r="D79" s="98">
        <f>Xarji_Saerto!$D$17*Davalianeba!D79</f>
        <v>45.664713526284764</v>
      </c>
      <c r="E79" s="98">
        <f>Xarji_Saerto!$E$17*Davalianeba!D79</f>
        <v>156.73654797063563</v>
      </c>
      <c r="F79" s="98">
        <f>Xarji_Saerto!$F$17*Davalianeba!D79</f>
        <v>145.7546544595395</v>
      </c>
      <c r="G79" s="98">
        <f>Xarji_Saerto!$G$17*Davalianeba!D79</f>
        <v>89.35607712429344</v>
      </c>
      <c r="H79" s="98">
        <f>Xarji_Saerto!$H$17*Davalianeba!D79</f>
        <v>22.858615306725206</v>
      </c>
      <c r="I79" s="98">
        <f>Xarji_Saerto!$I$17*Davalianeba!D79</f>
        <v>21.355881360222796</v>
      </c>
      <c r="J79" s="98">
        <f>Xarji_Saerto!$J$17*Davalianeba!D79</f>
        <v>27.25590245548903</v>
      </c>
      <c r="K79" s="98">
        <f>Xarji_Saerto!$K$17*Davalianeba!D79</f>
        <v>35.92704413129699</v>
      </c>
      <c r="L79" s="98">
        <f>Xarji_Saerto!$L$17*Davalianeba!D79</f>
        <v>47.297401063201484</v>
      </c>
      <c r="M79" s="98">
        <f>Xarji_Saerto!$M$17*Davalianeba!D79</f>
        <v>20.93446375833266</v>
      </c>
      <c r="N79" s="98">
        <f>Xarji_Saerto!$N$17*Davalianeba!D79</f>
        <v>21.86364357438194</v>
      </c>
      <c r="O79" s="98">
        <f>Xarji_Saerto!$O$17*Davalianeba!D79</f>
        <v>44.14497848282852</v>
      </c>
    </row>
    <row r="80" spans="1:15" ht="14.25" thickBot="1">
      <c r="A80" s="4">
        <f>Davalianeba!A80</f>
        <v>323</v>
      </c>
      <c r="B80" s="43" t="str">
        <f>Davalianeba!B80</f>
        <v>leri indoSvili</v>
      </c>
      <c r="C80" s="26">
        <f t="shared" si="1"/>
        <v>634.8575369167169</v>
      </c>
      <c r="D80" s="98">
        <f>Xarji_Saerto!$D$17*Davalianeba!D80</f>
        <v>42.68658003544011</v>
      </c>
      <c r="E80" s="98">
        <f>Xarji_Saerto!$E$17*Davalianeba!D80</f>
        <v>146.51459918994198</v>
      </c>
      <c r="F80" s="98">
        <f>Xarji_Saerto!$F$17*Davalianeba!D80</f>
        <v>136.2489161252217</v>
      </c>
      <c r="G80" s="98">
        <f>Xarji_Saerto!$G$17*Davalianeba!D80</f>
        <v>83.5285068770569</v>
      </c>
      <c r="H80" s="98">
        <f>Xarji_Saerto!$H$17*Davalianeba!D80</f>
        <v>21.367836047590952</v>
      </c>
      <c r="I80" s="98">
        <f>Xarji_Saerto!$I$17*Davalianeba!D80</f>
        <v>19.963106488903918</v>
      </c>
      <c r="J80" s="98">
        <f>Xarji_Saerto!$J$17*Davalianeba!D80</f>
        <v>25.478343599696267</v>
      </c>
      <c r="K80" s="98">
        <f>Xarji_Saerto!$K$17*Davalianeba!D80</f>
        <v>33.583976035777624</v>
      </c>
      <c r="L80" s="98">
        <f>Xarji_Saerto!$L$17*Davalianeba!D80</f>
        <v>44.212787950384</v>
      </c>
      <c r="M80" s="98">
        <f>Xarji_Saerto!$M$17*Davalianeba!D80</f>
        <v>19.569172643658792</v>
      </c>
      <c r="N80" s="98">
        <f>Xarji_Saerto!$N$17*Davalianeba!D80</f>
        <v>20.43775377605268</v>
      </c>
      <c r="O80" s="98">
        <f>Xarji_Saerto!$O$17*Davalianeba!D80</f>
        <v>41.26595814699188</v>
      </c>
    </row>
    <row r="81" spans="1:15" ht="14.25" thickBot="1">
      <c r="A81" s="4">
        <f>Davalianeba!A81</f>
        <v>324</v>
      </c>
      <c r="B81" s="43" t="str">
        <f>Davalianeba!B81</f>
        <v>n. lekiSvili</v>
      </c>
      <c r="C81" s="26">
        <f t="shared" si="1"/>
        <v>1146.680667454225</v>
      </c>
      <c r="D81" s="98">
        <f>Xarji_Saerto!$D$17*Davalianeba!D81</f>
        <v>77.10056704075616</v>
      </c>
      <c r="E81" s="98">
        <f>Xarji_Saerto!$E$17*Davalianeba!D81</f>
        <v>264.63489621129054</v>
      </c>
      <c r="F81" s="98">
        <f>Xarji_Saerto!$F$17*Davalianeba!D81</f>
        <v>246.0930035440051</v>
      </c>
      <c r="G81" s="98">
        <f>Xarji_Saerto!$G$17*Davalianeba!D81</f>
        <v>150.86931862290123</v>
      </c>
      <c r="H81" s="98">
        <f>Xarji_Saerto!$H$17*Davalianeba!D81</f>
        <v>38.59461859758676</v>
      </c>
      <c r="I81" s="98">
        <f>Xarji_Saerto!$I$17*Davalianeba!D81</f>
        <v>36.05739389081095</v>
      </c>
      <c r="J81" s="98">
        <f>Xarji_Saerto!$J$17*Davalianeba!D81</f>
        <v>46.0190237110793</v>
      </c>
      <c r="K81" s="98">
        <f>Xarji_Saerto!$K$17*Davalianeba!D81</f>
        <v>60.65942958400144</v>
      </c>
      <c r="L81" s="98">
        <f>Xarji_Saerto!$L$17*Davalianeba!D81</f>
        <v>79.85720614294164</v>
      </c>
      <c r="M81" s="98">
        <f>Xarji_Saerto!$M$17*Davalianeba!D81</f>
        <v>35.345869968779056</v>
      </c>
      <c r="N81" s="98">
        <f>Xarji_Saerto!$N$17*Davalianeba!D81</f>
        <v>36.91470255674631</v>
      </c>
      <c r="O81" s="98">
        <f>Xarji_Saerto!$O$17*Davalianeba!D81</f>
        <v>74.53463758332641</v>
      </c>
    </row>
    <row r="82" spans="1:15" ht="14.25" thickBot="1">
      <c r="A82" s="4">
        <f>Davalianeba!A82</f>
        <v>325</v>
      </c>
      <c r="B82" s="43" t="str">
        <f>Davalianeba!B82</f>
        <v>n. meZmareiSvili</v>
      </c>
      <c r="C82" s="26">
        <f t="shared" si="1"/>
        <v>1758.1616671588922</v>
      </c>
      <c r="D82" s="98">
        <f>Xarji_Saerto!$D$17*Davalianeba!D82</f>
        <v>118.2153544004727</v>
      </c>
      <c r="E82" s="98">
        <f>Xarji_Saerto!$E$17*Davalianeba!D82</f>
        <v>405.7545779891998</v>
      </c>
      <c r="F82" s="98">
        <f>Xarji_Saerto!$F$17*Davalianeba!D82</f>
        <v>377.3250022150035</v>
      </c>
      <c r="G82" s="98">
        <f>Xarji_Saerto!$G$17*Davalianeba!D82</f>
        <v>231.32216342502775</v>
      </c>
      <c r="H82" s="98">
        <f>Xarji_Saerto!$H$17*Davalianeba!D82</f>
        <v>59.175654480634634</v>
      </c>
      <c r="I82" s="98">
        <f>Xarji_Saerto!$I$17*Davalianeba!D82</f>
        <v>55.28542475318546</v>
      </c>
      <c r="J82" s="98">
        <f>Xarji_Saerto!$J$17*Davalianeba!D82</f>
        <v>70.55921124799605</v>
      </c>
      <c r="K82" s="98">
        <f>Xarji_Saerto!$K$17*Davalianeba!D82</f>
        <v>93.00678634714384</v>
      </c>
      <c r="L82" s="98">
        <f>Xarji_Saerto!$L$17*Davalianeba!D82</f>
        <v>122.44200383933862</v>
      </c>
      <c r="M82" s="98">
        <f>Xarji_Saerto!$M$17*Davalianeba!D82</f>
        <v>54.19447230191553</v>
      </c>
      <c r="N82" s="98">
        <f>Xarji_Saerto!$N$17*Davalianeba!D82</f>
        <v>56.59990338368078</v>
      </c>
      <c r="O82" s="98">
        <f>Xarji_Saerto!$O$17*Davalianeba!D82</f>
        <v>114.2811127752934</v>
      </c>
    </row>
    <row r="83" spans="1:15" ht="14.25" thickBot="1">
      <c r="A83" s="4">
        <f>Davalianeba!A83</f>
        <v>326</v>
      </c>
      <c r="B83" s="43" t="str">
        <f>Davalianeba!B83</f>
        <v>i. gogitiZe</v>
      </c>
      <c r="C83" s="26">
        <f t="shared" si="1"/>
        <v>641.0092572356772</v>
      </c>
      <c r="D83" s="98">
        <f>Xarji_Saerto!$D$17*Davalianeba!D83</f>
        <v>43.100209686946314</v>
      </c>
      <c r="E83" s="98">
        <f>Xarji_Saerto!$E$17*Davalianeba!D83</f>
        <v>147.93431429837167</v>
      </c>
      <c r="F83" s="98">
        <f>Xarji_Saerto!$F$17*Davalianeba!D83</f>
        <v>137.56915756054363</v>
      </c>
      <c r="G83" s="98">
        <f>Xarji_Saerto!$G$17*Davalianeba!D83</f>
        <v>84.33789163361755</v>
      </c>
      <c r="H83" s="98">
        <f>Xarji_Saerto!$H$17*Davalianeba!D83</f>
        <v>21.57488872247071</v>
      </c>
      <c r="I83" s="98">
        <f>Xarji_Saerto!$I$17*Davalianeba!D83</f>
        <v>20.156547443253764</v>
      </c>
      <c r="J83" s="98">
        <f>Xarji_Saerto!$J$17*Davalianeba!D83</f>
        <v>25.72522677411193</v>
      </c>
      <c r="K83" s="98">
        <f>Xarji_Saerto!$K$17*Davalianeba!D83</f>
        <v>33.90940216015532</v>
      </c>
      <c r="L83" s="98">
        <f>Xarji_Saerto!$L$17*Davalianeba!D83</f>
        <v>44.64120643827532</v>
      </c>
      <c r="M83" s="98">
        <f>Xarji_Saerto!$M$17*Davalianeba!D83</f>
        <v>19.75879640958572</v>
      </c>
      <c r="N83" s="98">
        <f>Xarji_Saerto!$N$17*Davalianeba!D83</f>
        <v>20.635794025820637</v>
      </c>
      <c r="O83" s="98">
        <f>Xarji_Saerto!$O$17*Davalianeba!D83</f>
        <v>41.66582208252475</v>
      </c>
    </row>
    <row r="84" spans="1:15" ht="14.25" thickBot="1">
      <c r="A84" s="35">
        <f>Davalianeba!A84</f>
        <v>401</v>
      </c>
      <c r="B84" s="62" t="str">
        <f>Davalianeba!B84</f>
        <v>m. javaxiSvili</v>
      </c>
      <c r="C84" s="59">
        <f t="shared" si="1"/>
        <v>1306.6253957471963</v>
      </c>
      <c r="D84" s="98">
        <f>Xarji_Saerto!$D$17*Davalianeba!D84</f>
        <v>87.85493797991744</v>
      </c>
      <c r="E84" s="98">
        <f>Xarji_Saerto!$E$17*Davalianeba!D84</f>
        <v>301.547489030462</v>
      </c>
      <c r="F84" s="98">
        <f>Xarji_Saerto!$F$17*Davalianeba!D84</f>
        <v>280.41928086237493</v>
      </c>
      <c r="G84" s="98">
        <f>Xarji_Saerto!$G$17*Davalianeba!D84</f>
        <v>171.9133222934776</v>
      </c>
      <c r="H84" s="98">
        <f>Xarji_Saerto!$H$17*Davalianeba!D84</f>
        <v>43.97798814446045</v>
      </c>
      <c r="I84" s="98">
        <f>Xarji_Saerto!$I$17*Davalianeba!D84</f>
        <v>41.0868587039069</v>
      </c>
      <c r="J84" s="98">
        <f>Xarji_Saerto!$J$17*Davalianeba!D84</f>
        <v>52.4379862458865</v>
      </c>
      <c r="K84" s="98">
        <f>Xarji_Saerto!$K$17*Davalianeba!D84</f>
        <v>69.12050881782139</v>
      </c>
      <c r="L84" s="98">
        <f>Xarji_Saerto!$L$17*Davalianeba!D84</f>
        <v>90.9960868281159</v>
      </c>
      <c r="M84" s="98">
        <f>Xarji_Saerto!$M$17*Davalianeba!D84</f>
        <v>40.27608788287914</v>
      </c>
      <c r="N84" s="98">
        <f>Xarji_Saerto!$N$17*Davalianeba!D84</f>
        <v>42.06374905071308</v>
      </c>
      <c r="O84" s="98">
        <f>Xarji_Saerto!$O$17*Davalianeba!D84</f>
        <v>84.93109990718095</v>
      </c>
    </row>
    <row r="85" spans="1:15" ht="14.25" thickBot="1">
      <c r="A85" s="4">
        <f>Davalianeba!A85</f>
        <v>402</v>
      </c>
      <c r="B85" s="43" t="str">
        <f>Davalianeba!B85</f>
        <v>d. sulaberiZe</v>
      </c>
      <c r="C85" s="26">
        <f t="shared" si="1"/>
        <v>1302.9343635558198</v>
      </c>
      <c r="D85" s="98">
        <f>Xarji_Saerto!$D$17*Davalianeba!D85</f>
        <v>87.60676018901371</v>
      </c>
      <c r="E85" s="98">
        <f>Xarji_Saerto!$E$17*Davalianeba!D85</f>
        <v>300.6956599654042</v>
      </c>
      <c r="F85" s="98">
        <f>Xarji_Saerto!$F$17*Davalianeba!D85</f>
        <v>279.6271360011818</v>
      </c>
      <c r="G85" s="98">
        <f>Xarji_Saerto!$G$17*Davalianeba!D85</f>
        <v>171.4276914395412</v>
      </c>
      <c r="H85" s="98">
        <f>Xarji_Saerto!$H$17*Davalianeba!D85</f>
        <v>43.8537565395326</v>
      </c>
      <c r="I85" s="98">
        <f>Xarji_Saerto!$I$17*Davalianeba!D85</f>
        <v>40.970794131297</v>
      </c>
      <c r="J85" s="98">
        <f>Xarji_Saerto!$J$17*Davalianeba!D85</f>
        <v>52.289856341237105</v>
      </c>
      <c r="K85" s="98">
        <f>Xarji_Saerto!$K$17*Davalianeba!D85</f>
        <v>68.92525314319478</v>
      </c>
      <c r="L85" s="98">
        <f>Xarji_Saerto!$L$17*Davalianeba!D85</f>
        <v>90.73903573538111</v>
      </c>
      <c r="M85" s="98">
        <f>Xarji_Saerto!$M$17*Davalianeba!D85</f>
        <v>40.16231362332299</v>
      </c>
      <c r="N85" s="98">
        <f>Xarji_Saerto!$N$17*Davalianeba!D85</f>
        <v>41.94492490085231</v>
      </c>
      <c r="O85" s="98">
        <f>Xarji_Saerto!$O$17*Davalianeba!D85</f>
        <v>84.69118154586124</v>
      </c>
    </row>
    <row r="86" spans="1:15" ht="14.25" thickBot="1">
      <c r="A86" s="4">
        <f>Davalianeba!A86</f>
        <v>403</v>
      </c>
      <c r="B86" s="43" t="str">
        <f>Davalianeba!B86</f>
        <v>gamyreliZe</v>
      </c>
      <c r="C86" s="26">
        <f t="shared" si="1"/>
        <v>648.3913216184297</v>
      </c>
      <c r="D86" s="98">
        <f>Xarji_Saerto!$D$17*Davalianeba!D86</f>
        <v>43.59656526875376</v>
      </c>
      <c r="E86" s="98">
        <f>Xarji_Saerto!$E$17*Davalianeba!D86</f>
        <v>149.63797242848727</v>
      </c>
      <c r="F86" s="98">
        <f>Xarji_Saerto!$F$17*Davalianeba!D86</f>
        <v>139.15344728292993</v>
      </c>
      <c r="G86" s="98">
        <f>Xarji_Saerto!$G$17*Davalianeba!D86</f>
        <v>85.3091533414903</v>
      </c>
      <c r="H86" s="98">
        <f>Xarji_Saerto!$H$17*Davalianeba!D86</f>
        <v>21.82335193232642</v>
      </c>
      <c r="I86" s="98">
        <f>Xarji_Saerto!$I$17*Davalianeba!D86</f>
        <v>20.388676588473576</v>
      </c>
      <c r="J86" s="98">
        <f>Xarji_Saerto!$J$17*Davalianeba!D86</f>
        <v>26.021486583410724</v>
      </c>
      <c r="K86" s="98">
        <f>Xarji_Saerto!$K$17*Davalianeba!D86</f>
        <v>34.29991350940854</v>
      </c>
      <c r="L86" s="98">
        <f>Xarji_Saerto!$L$17*Davalianeba!D86</f>
        <v>45.1553086237449</v>
      </c>
      <c r="M86" s="98">
        <f>Xarji_Saerto!$M$17*Davalianeba!D86</f>
        <v>19.98634492869803</v>
      </c>
      <c r="N86" s="98">
        <f>Xarji_Saerto!$N$17*Davalianeba!D86</f>
        <v>20.87344232554218</v>
      </c>
      <c r="O86" s="98">
        <f>Xarji_Saerto!$O$17*Davalianeba!D86</f>
        <v>42.14565880516419</v>
      </c>
    </row>
    <row r="87" spans="1:15" ht="14.25" thickBot="1">
      <c r="A87" s="4">
        <f>Davalianeba!A87</f>
        <v>404</v>
      </c>
      <c r="B87" s="43" t="str">
        <f>Davalianeba!B87</f>
        <v>გ.გამყრელიძე</v>
      </c>
      <c r="C87" s="26">
        <f t="shared" si="1"/>
        <v>644.7002894270537</v>
      </c>
      <c r="D87" s="98">
        <f>Xarji_Saerto!$D$17*Davalianeba!D87</f>
        <v>43.34838747785003</v>
      </c>
      <c r="E87" s="98">
        <f>Xarji_Saerto!$E$17*Davalianeba!D87</f>
        <v>148.78614336342946</v>
      </c>
      <c r="F87" s="98">
        <f>Xarji_Saerto!$F$17*Davalianeba!D87</f>
        <v>138.36130242173678</v>
      </c>
      <c r="G87" s="98">
        <f>Xarji_Saerto!$G$17*Davalianeba!D87</f>
        <v>84.82352248755392</v>
      </c>
      <c r="H87" s="98">
        <f>Xarji_Saerto!$H$17*Davalianeba!D87</f>
        <v>21.699120327398564</v>
      </c>
      <c r="I87" s="98">
        <f>Xarji_Saerto!$I$17*Davalianeba!D87</f>
        <v>20.27261201586367</v>
      </c>
      <c r="J87" s="98">
        <f>Xarji_Saerto!$J$17*Davalianeba!D87</f>
        <v>25.873356678761326</v>
      </c>
      <c r="K87" s="98">
        <f>Xarji_Saerto!$K$17*Davalianeba!D87</f>
        <v>34.104657834781925</v>
      </c>
      <c r="L87" s="98">
        <f>Xarji_Saerto!$L$17*Davalianeba!D87</f>
        <v>44.8982575310101</v>
      </c>
      <c r="M87" s="98">
        <f>Xarji_Saerto!$M$17*Davalianeba!D87</f>
        <v>19.872570669141876</v>
      </c>
      <c r="N87" s="98">
        <f>Xarji_Saerto!$N$17*Davalianeba!D87</f>
        <v>20.754618175681404</v>
      </c>
      <c r="O87" s="98">
        <f>Xarji_Saerto!$O$17*Davalianeba!D87</f>
        <v>41.905740443844465</v>
      </c>
    </row>
    <row r="88" spans="1:15" ht="14.25" thickBot="1">
      <c r="A88" s="4">
        <f>Davalianeba!A88</f>
        <v>405</v>
      </c>
      <c r="B88" s="43" t="str">
        <f>Davalianeba!B88</f>
        <v>n. gigauri</v>
      </c>
      <c r="C88" s="26">
        <f t="shared" si="1"/>
        <v>1316.4681482575327</v>
      </c>
      <c r="D88" s="98">
        <f>Xarji_Saerto!$D$17*Davalianeba!D88</f>
        <v>88.51674542232735</v>
      </c>
      <c r="E88" s="98">
        <f>Xarji_Saerto!$E$17*Davalianeba!D88</f>
        <v>303.81903320394946</v>
      </c>
      <c r="F88" s="98">
        <f>Xarji_Saerto!$F$17*Davalianeba!D88</f>
        <v>282.53166715888995</v>
      </c>
      <c r="G88" s="98">
        <f>Xarji_Saerto!$G$17*Davalianeba!D88</f>
        <v>173.20833790397458</v>
      </c>
      <c r="H88" s="98">
        <f>Xarji_Saerto!$H$17*Davalianeba!D88</f>
        <v>44.30927242426806</v>
      </c>
      <c r="I88" s="98">
        <f>Xarji_Saerto!$I$17*Davalianeba!D88</f>
        <v>41.396364230866645</v>
      </c>
      <c r="J88" s="98">
        <f>Xarji_Saerto!$J$17*Davalianeba!D88</f>
        <v>52.83299932495156</v>
      </c>
      <c r="K88" s="98">
        <f>Xarji_Saerto!$K$17*Davalianeba!D88</f>
        <v>69.64119061682568</v>
      </c>
      <c r="L88" s="98">
        <f>Xarji_Saerto!$L$17*Davalianeba!D88</f>
        <v>91.681556408742</v>
      </c>
      <c r="M88" s="98">
        <f>Xarji_Saerto!$M$17*Davalianeba!D88</f>
        <v>40.57948590836222</v>
      </c>
      <c r="N88" s="98">
        <f>Xarji_Saerto!$N$17*Davalianeba!D88</f>
        <v>42.3806134503418</v>
      </c>
      <c r="O88" s="98">
        <f>Xarji_Saerto!$O$17*Davalianeba!D88</f>
        <v>85.57088220403354</v>
      </c>
    </row>
    <row r="89" spans="1:15" ht="14.25" thickBot="1">
      <c r="A89" s="4">
        <f>Davalianeba!A89</f>
        <v>406</v>
      </c>
      <c r="B89" s="43" t="str">
        <f>Davalianeba!B89</f>
        <v>gamyreliZe</v>
      </c>
      <c r="C89" s="26">
        <f t="shared" si="1"/>
        <v>1583.4528101004157</v>
      </c>
      <c r="D89" s="98">
        <f>Xarji_Saerto!$D$17*Davalianeba!D89</f>
        <v>106.46827229769654</v>
      </c>
      <c r="E89" s="98">
        <f>Xarji_Saerto!$E$17*Davalianeba!D89</f>
        <v>365.43466890979715</v>
      </c>
      <c r="F89" s="98">
        <f>Xarji_Saerto!$F$17*Davalianeba!D89</f>
        <v>339.83014545186114</v>
      </c>
      <c r="G89" s="98">
        <f>Xarji_Saerto!$G$17*Davalianeba!D89</f>
        <v>208.33563633870588</v>
      </c>
      <c r="H89" s="98">
        <f>Xarji_Saerto!$H$17*Davalianeba!D89</f>
        <v>53.295358514049525</v>
      </c>
      <c r="I89" s="98">
        <f>Xarji_Saerto!$I$17*Davalianeba!D89</f>
        <v>49.79170164964989</v>
      </c>
      <c r="J89" s="98">
        <f>Xarji_Saerto!$J$17*Davalianeba!D89</f>
        <v>63.54772909459126</v>
      </c>
      <c r="K89" s="98">
        <f>Xarji_Saerto!$K$17*Davalianeba!D89</f>
        <v>83.76468441481744</v>
      </c>
      <c r="L89" s="98">
        <f>Xarji_Saerto!$L$17*Davalianeba!D89</f>
        <v>110.2749187832252</v>
      </c>
      <c r="M89" s="98">
        <f>Xarji_Saerto!$M$17*Davalianeba!D89</f>
        <v>48.80915734959082</v>
      </c>
      <c r="N89" s="98">
        <f>Xarji_Saerto!$N$17*Davalianeba!D89</f>
        <v>50.975560290270934</v>
      </c>
      <c r="O89" s="98">
        <f>Xarji_Saerto!$O$17*Davalianeba!D89</f>
        <v>102.92497700615996</v>
      </c>
    </row>
    <row r="90" spans="1:15" ht="14.25" thickBot="1">
      <c r="A90" s="4">
        <f>Davalianeba!A90</f>
        <v>407</v>
      </c>
      <c r="B90" s="43" t="str">
        <f>Davalianeba!B90</f>
        <v>gamyreliZe</v>
      </c>
      <c r="C90" s="26">
        <f t="shared" si="1"/>
        <v>1583.4528101004157</v>
      </c>
      <c r="D90" s="98">
        <f>Xarji_Saerto!$D$17*Davalianeba!D90</f>
        <v>106.46827229769654</v>
      </c>
      <c r="E90" s="98">
        <f>Xarji_Saerto!$E$17*Davalianeba!D90</f>
        <v>365.43466890979715</v>
      </c>
      <c r="F90" s="98">
        <f>Xarji_Saerto!$F$17*Davalianeba!D90</f>
        <v>339.83014545186114</v>
      </c>
      <c r="G90" s="98">
        <f>Xarji_Saerto!$G$17*Davalianeba!D90</f>
        <v>208.33563633870588</v>
      </c>
      <c r="H90" s="98">
        <f>Xarji_Saerto!$H$17*Davalianeba!D90</f>
        <v>53.295358514049525</v>
      </c>
      <c r="I90" s="98">
        <f>Xarji_Saerto!$I$17*Davalianeba!D90</f>
        <v>49.79170164964989</v>
      </c>
      <c r="J90" s="98">
        <f>Xarji_Saerto!$J$17*Davalianeba!D90</f>
        <v>63.54772909459126</v>
      </c>
      <c r="K90" s="98">
        <f>Xarji_Saerto!$K$17*Davalianeba!D90</f>
        <v>83.76468441481744</v>
      </c>
      <c r="L90" s="98">
        <f>Xarji_Saerto!$L$17*Davalianeba!D90</f>
        <v>110.2749187832252</v>
      </c>
      <c r="M90" s="98">
        <f>Xarji_Saerto!$M$17*Davalianeba!D90</f>
        <v>48.80915734959082</v>
      </c>
      <c r="N90" s="98">
        <f>Xarji_Saerto!$N$17*Davalianeba!D90</f>
        <v>50.975560290270934</v>
      </c>
      <c r="O90" s="98">
        <f>Xarji_Saerto!$O$17*Davalianeba!D90</f>
        <v>102.92497700615996</v>
      </c>
    </row>
    <row r="91" spans="1:15" ht="14.25" thickBot="1">
      <c r="A91" s="4">
        <f>Davalianeba!A91</f>
        <v>408</v>
      </c>
      <c r="B91" s="43" t="str">
        <f>Davalianeba!B91</f>
        <v>i.gigauri</v>
      </c>
      <c r="C91" s="26">
        <f t="shared" si="1"/>
        <v>1328.7715888954535</v>
      </c>
      <c r="D91" s="98">
        <f>Xarji_Saerto!$D$17*Davalianeba!D91</f>
        <v>89.34400472533976</v>
      </c>
      <c r="E91" s="98">
        <f>Xarji_Saerto!$E$17*Davalianeba!D91</f>
        <v>306.6584634208088</v>
      </c>
      <c r="F91" s="98">
        <f>Xarji_Saerto!$F$17*Davalianeba!D91</f>
        <v>285.17215002953384</v>
      </c>
      <c r="G91" s="98">
        <f>Xarji_Saerto!$G$17*Davalianeba!D91</f>
        <v>174.82710741709585</v>
      </c>
      <c r="H91" s="98">
        <f>Xarji_Saerto!$H$17*Davalianeba!D91</f>
        <v>44.723377774027576</v>
      </c>
      <c r="I91" s="98">
        <f>Xarji_Saerto!$I$17*Davalianeba!D91</f>
        <v>41.783246139566344</v>
      </c>
      <c r="J91" s="98">
        <f>Xarji_Saerto!$J$17*Davalianeba!D91</f>
        <v>53.32676567378289</v>
      </c>
      <c r="K91" s="98">
        <f>Xarji_Saerto!$K$17*Davalianeba!D91</f>
        <v>70.29204286558107</v>
      </c>
      <c r="L91" s="98">
        <f>Xarji_Saerto!$L$17*Davalianeba!D91</f>
        <v>92.53839338452465</v>
      </c>
      <c r="M91" s="98">
        <f>Xarji_Saerto!$M$17*Davalianeba!D91</f>
        <v>40.95873344021608</v>
      </c>
      <c r="N91" s="98">
        <f>Xarji_Saerto!$N$17*Davalianeba!D91</f>
        <v>42.77669394987771</v>
      </c>
      <c r="O91" s="98">
        <f>Xarji_Saerto!$O$17*Davalianeba!D91</f>
        <v>86.37061007509928</v>
      </c>
    </row>
    <row r="92" spans="1:15" ht="14.25" thickBot="1">
      <c r="A92" s="4">
        <f>Davalianeba!A92</f>
        <v>409</v>
      </c>
      <c r="B92" s="43" t="str">
        <f>Davalianeba!B92</f>
        <v>i.SalikaZe</v>
      </c>
      <c r="C92" s="26">
        <f t="shared" si="1"/>
        <v>1264.7936975782652</v>
      </c>
      <c r="D92" s="98">
        <f>Xarji_Saerto!$D$17*Davalianeba!D92</f>
        <v>85.04225634967524</v>
      </c>
      <c r="E92" s="98">
        <f>Xarji_Saerto!$E$17*Davalianeba!D92</f>
        <v>291.89342629314024</v>
      </c>
      <c r="F92" s="98">
        <f>Xarji_Saerto!$F$17*Davalianeba!D92</f>
        <v>271.4416391021859</v>
      </c>
      <c r="G92" s="98">
        <f>Xarji_Saerto!$G$17*Davalianeba!D92</f>
        <v>166.4095059488653</v>
      </c>
      <c r="H92" s="98">
        <f>Xarji_Saerto!$H$17*Davalianeba!D92</f>
        <v>42.570029955278095</v>
      </c>
      <c r="I92" s="98">
        <f>Xarji_Saerto!$I$17*Davalianeba!D92</f>
        <v>39.77146021432796</v>
      </c>
      <c r="J92" s="98">
        <f>Xarji_Saerto!$J$17*Davalianeba!D92</f>
        <v>50.75918065986</v>
      </c>
      <c r="K92" s="98">
        <f>Xarji_Saerto!$K$17*Davalianeba!D92</f>
        <v>66.90761117205308</v>
      </c>
      <c r="L92" s="98">
        <f>Xarji_Saerto!$L$17*Davalianeba!D92</f>
        <v>88.08284111045494</v>
      </c>
      <c r="M92" s="98">
        <f>Xarji_Saerto!$M$17*Davalianeba!D92</f>
        <v>38.98664627457604</v>
      </c>
      <c r="N92" s="98">
        <f>Xarji_Saerto!$N$17*Davalianeba!D92</f>
        <v>40.717075352291</v>
      </c>
      <c r="O92" s="98">
        <f>Xarji_Saerto!$O$17*Davalianeba!D92</f>
        <v>82.21202514555745</v>
      </c>
    </row>
    <row r="93" spans="1:15" ht="14.25" thickBot="1">
      <c r="A93" s="4">
        <f>Davalianeba!A93</f>
        <v>410</v>
      </c>
      <c r="B93" s="43" t="str">
        <f>Davalianeba!B93</f>
        <v>n. vardoSvili</v>
      </c>
      <c r="C93" s="26">
        <f t="shared" si="1"/>
        <v>0</v>
      </c>
      <c r="D93" s="98">
        <f>Xarji_Saerto!$D$17*Davalianeba!D93</f>
        <v>0</v>
      </c>
      <c r="E93" s="98">
        <f>Xarji_Saerto!$E$17*Davalianeba!D93</f>
        <v>0</v>
      </c>
      <c r="F93" s="98">
        <f>Xarji_Saerto!$F$17*Davalianeba!D93</f>
        <v>0</v>
      </c>
      <c r="G93" s="98">
        <f>Xarji_Saerto!$G$17*Davalianeba!D93</f>
        <v>0</v>
      </c>
      <c r="H93" s="98">
        <f>Xarji_Saerto!$H$17*Davalianeba!D93</f>
        <v>0</v>
      </c>
      <c r="I93" s="98">
        <f>Xarji_Saerto!$I$17*Davalianeba!D93</f>
        <v>0</v>
      </c>
      <c r="J93" s="98">
        <f>Xarji_Saerto!$J$17*Davalianeba!D93</f>
        <v>0</v>
      </c>
      <c r="K93" s="98">
        <f>Xarji_Saerto!$K$17*Davalianeba!D93</f>
        <v>0</v>
      </c>
      <c r="L93" s="98">
        <f>Xarji_Saerto!$L$17*Davalianeba!D93</f>
        <v>0</v>
      </c>
      <c r="M93" s="98">
        <f>Xarji_Saerto!$M$17*Davalianeba!D93</f>
        <v>0</v>
      </c>
      <c r="N93" s="98">
        <f>Xarji_Saerto!$N$17*Davalianeba!D93</f>
        <v>0</v>
      </c>
      <c r="O93" s="98">
        <f>Xarji_Saerto!$O$17*Davalianeba!D93</f>
        <v>0</v>
      </c>
    </row>
    <row r="94" spans="1:15" ht="14.25" thickBot="1">
      <c r="A94" s="4">
        <f>Davalianeba!A94</f>
        <v>411</v>
      </c>
      <c r="B94" s="43" t="str">
        <f>Davalianeba!B94</f>
        <v>a. tofuriZe</v>
      </c>
      <c r="C94" s="26">
        <f t="shared" si="1"/>
        <v>644.7002894270537</v>
      </c>
      <c r="D94" s="98">
        <f>Xarji_Saerto!$D$17*Davalianeba!D94</f>
        <v>43.34838747785003</v>
      </c>
      <c r="E94" s="98">
        <f>Xarji_Saerto!$E$17*Davalianeba!D94</f>
        <v>148.78614336342946</v>
      </c>
      <c r="F94" s="98">
        <f>Xarji_Saerto!$F$17*Davalianeba!D94</f>
        <v>138.36130242173678</v>
      </c>
      <c r="G94" s="98">
        <f>Xarji_Saerto!$G$17*Davalianeba!D94</f>
        <v>84.82352248755392</v>
      </c>
      <c r="H94" s="98">
        <f>Xarji_Saerto!$H$17*Davalianeba!D94</f>
        <v>21.699120327398564</v>
      </c>
      <c r="I94" s="98">
        <f>Xarji_Saerto!$I$17*Davalianeba!D94</f>
        <v>20.27261201586367</v>
      </c>
      <c r="J94" s="98">
        <f>Xarji_Saerto!$J$17*Davalianeba!D94</f>
        <v>25.873356678761326</v>
      </c>
      <c r="K94" s="98">
        <f>Xarji_Saerto!$K$17*Davalianeba!D94</f>
        <v>34.104657834781925</v>
      </c>
      <c r="L94" s="98">
        <f>Xarji_Saerto!$L$17*Davalianeba!D94</f>
        <v>44.8982575310101</v>
      </c>
      <c r="M94" s="98">
        <f>Xarji_Saerto!$M$17*Davalianeba!D94</f>
        <v>19.872570669141876</v>
      </c>
      <c r="N94" s="98">
        <f>Xarji_Saerto!$N$17*Davalianeba!D94</f>
        <v>20.754618175681404</v>
      </c>
      <c r="O94" s="98">
        <f>Xarji_Saerto!$O$17*Davalianeba!D94</f>
        <v>41.905740443844465</v>
      </c>
    </row>
    <row r="95" spans="1:15" ht="14.25" thickBot="1">
      <c r="A95" s="4">
        <f>Davalianeba!A95</f>
        <v>412</v>
      </c>
      <c r="B95" s="43" t="str">
        <f>Davalianeba!B95</f>
        <v>abaiSvili</v>
      </c>
      <c r="C95" s="26">
        <f t="shared" si="1"/>
        <v>636.0878809805089</v>
      </c>
      <c r="D95" s="98">
        <f>Xarji_Saerto!$D$17*Davalianeba!D95</f>
        <v>42.769305965741346</v>
      </c>
      <c r="E95" s="98">
        <f>Xarji_Saerto!$E$17*Davalianeba!D95</f>
        <v>146.79854221162793</v>
      </c>
      <c r="F95" s="98">
        <f>Xarji_Saerto!$F$17*Davalianeba!D95</f>
        <v>136.5129644122861</v>
      </c>
      <c r="G95" s="98">
        <f>Xarji_Saerto!$G$17*Davalianeba!D95</f>
        <v>83.69038382836904</v>
      </c>
      <c r="H95" s="98">
        <f>Xarji_Saerto!$H$17*Davalianeba!D95</f>
        <v>21.409246582566904</v>
      </c>
      <c r="I95" s="98">
        <f>Xarji_Saerto!$I$17*Davalianeba!D95</f>
        <v>20.001794679773887</v>
      </c>
      <c r="J95" s="98">
        <f>Xarji_Saerto!$J$17*Davalianeba!D95</f>
        <v>25.527720234579398</v>
      </c>
      <c r="K95" s="98">
        <f>Xarji_Saerto!$K$17*Davalianeba!D95</f>
        <v>33.64906126065316</v>
      </c>
      <c r="L95" s="98">
        <f>Xarji_Saerto!$L$17*Davalianeba!D95</f>
        <v>44.29847164796226</v>
      </c>
      <c r="M95" s="98">
        <f>Xarji_Saerto!$M$17*Davalianeba!D95</f>
        <v>19.60709739684418</v>
      </c>
      <c r="N95" s="98">
        <f>Xarji_Saerto!$N$17*Davalianeba!D95</f>
        <v>20.477361826006273</v>
      </c>
      <c r="O95" s="98">
        <f>Xarji_Saerto!$O$17*Davalianeba!D95</f>
        <v>41.34593093409845</v>
      </c>
    </row>
    <row r="96" spans="1:15" ht="14.25" thickBot="1">
      <c r="A96" s="4">
        <f>Davalianeba!A96</f>
        <v>413</v>
      </c>
      <c r="B96" s="43" t="str">
        <f>Davalianeba!B96</f>
        <v>abaiSvili</v>
      </c>
      <c r="C96" s="26">
        <f t="shared" si="1"/>
        <v>636.0878809805089</v>
      </c>
      <c r="D96" s="98">
        <f>Xarji_Saerto!$D$17*Davalianeba!D96</f>
        <v>42.769305965741346</v>
      </c>
      <c r="E96" s="98">
        <f>Xarji_Saerto!$E$17*Davalianeba!D96</f>
        <v>146.79854221162793</v>
      </c>
      <c r="F96" s="98">
        <f>Xarji_Saerto!$F$17*Davalianeba!D96</f>
        <v>136.5129644122861</v>
      </c>
      <c r="G96" s="98">
        <f>Xarji_Saerto!$G$17*Davalianeba!D96</f>
        <v>83.69038382836904</v>
      </c>
      <c r="H96" s="98">
        <f>Xarji_Saerto!$H$17*Davalianeba!D96</f>
        <v>21.409246582566904</v>
      </c>
      <c r="I96" s="98">
        <f>Xarji_Saerto!$I$17*Davalianeba!D96</f>
        <v>20.001794679773887</v>
      </c>
      <c r="J96" s="98">
        <f>Xarji_Saerto!$J$17*Davalianeba!D96</f>
        <v>25.527720234579398</v>
      </c>
      <c r="K96" s="98">
        <f>Xarji_Saerto!$K$17*Davalianeba!D96</f>
        <v>33.64906126065316</v>
      </c>
      <c r="L96" s="98">
        <f>Xarji_Saerto!$L$17*Davalianeba!D96</f>
        <v>44.29847164796226</v>
      </c>
      <c r="M96" s="98">
        <f>Xarji_Saerto!$M$17*Davalianeba!D96</f>
        <v>19.60709739684418</v>
      </c>
      <c r="N96" s="98">
        <f>Xarji_Saerto!$N$17*Davalianeba!D96</f>
        <v>20.477361826006273</v>
      </c>
      <c r="O96" s="98">
        <f>Xarji_Saerto!$O$17*Davalianeba!D96</f>
        <v>41.34593093409845</v>
      </c>
    </row>
    <row r="97" spans="1:15" ht="14.25" thickBot="1">
      <c r="A97" s="4">
        <f>Davalianeba!A97</f>
        <v>414</v>
      </c>
      <c r="B97" s="43" t="str">
        <f>Davalianeba!B97</f>
        <v>l.guri</v>
      </c>
      <c r="C97" s="26">
        <f t="shared" si="1"/>
        <v>0</v>
      </c>
      <c r="D97" s="98">
        <f>Xarji_Saerto!$D$17*Davalianeba!D97</f>
        <v>0</v>
      </c>
      <c r="E97" s="98">
        <f>Xarji_Saerto!$E$17*Davalianeba!D97</f>
        <v>0</v>
      </c>
      <c r="F97" s="98">
        <f>Xarji_Saerto!$F$17*Davalianeba!D97</f>
        <v>0</v>
      </c>
      <c r="G97" s="98">
        <f>Xarji_Saerto!$G$17*Davalianeba!D97</f>
        <v>0</v>
      </c>
      <c r="H97" s="98">
        <f>Xarji_Saerto!$H$17*Davalianeba!D97</f>
        <v>0</v>
      </c>
      <c r="I97" s="98">
        <f>Xarji_Saerto!$I$17*Davalianeba!D97</f>
        <v>0</v>
      </c>
      <c r="J97" s="98">
        <f>Xarji_Saerto!$J$17*Davalianeba!D97</f>
        <v>0</v>
      </c>
      <c r="K97" s="98">
        <f>Xarji_Saerto!$K$17*Davalianeba!D97</f>
        <v>0</v>
      </c>
      <c r="L97" s="98">
        <f>Xarji_Saerto!$L$17*Davalianeba!D97</f>
        <v>0</v>
      </c>
      <c r="M97" s="98">
        <f>Xarji_Saerto!$M$17*Davalianeba!D97</f>
        <v>0</v>
      </c>
      <c r="N97" s="98">
        <f>Xarji_Saerto!$N$17*Davalianeba!D97</f>
        <v>0</v>
      </c>
      <c r="O97" s="98">
        <f>Xarji_Saerto!$O$17*Davalianeba!D97</f>
        <v>0</v>
      </c>
    </row>
    <row r="98" spans="1:15" ht="14.25" thickBot="1">
      <c r="A98" s="4">
        <f>Davalianeba!A98</f>
        <v>415</v>
      </c>
      <c r="B98" s="43" t="str">
        <f>Davalianeba!B98</f>
        <v>i.guri</v>
      </c>
      <c r="C98" s="26">
        <f t="shared" si="1"/>
        <v>0</v>
      </c>
      <c r="D98" s="98">
        <f>Xarji_Saerto!$D$17*Davalianeba!D98</f>
        <v>0</v>
      </c>
      <c r="E98" s="98">
        <f>Xarji_Saerto!$E$17*Davalianeba!D98</f>
        <v>0</v>
      </c>
      <c r="F98" s="98">
        <f>Xarji_Saerto!$F$17*Davalianeba!D98</f>
        <v>0</v>
      </c>
      <c r="G98" s="98">
        <f>Xarji_Saerto!$G$17*Davalianeba!D98</f>
        <v>0</v>
      </c>
      <c r="H98" s="98">
        <f>Xarji_Saerto!$H$17*Davalianeba!D98</f>
        <v>0</v>
      </c>
      <c r="I98" s="98">
        <f>Xarji_Saerto!$I$17*Davalianeba!D98</f>
        <v>0</v>
      </c>
      <c r="J98" s="98">
        <f>Xarji_Saerto!$J$17*Davalianeba!D98</f>
        <v>0</v>
      </c>
      <c r="K98" s="98">
        <f>Xarji_Saerto!$K$17*Davalianeba!D98</f>
        <v>0</v>
      </c>
      <c r="L98" s="98">
        <f>Xarji_Saerto!$L$17*Davalianeba!D98</f>
        <v>0</v>
      </c>
      <c r="M98" s="98">
        <f>Xarji_Saerto!$M$17*Davalianeba!D98</f>
        <v>0</v>
      </c>
      <c r="N98" s="98">
        <f>Xarji_Saerto!$N$17*Davalianeba!D98</f>
        <v>0</v>
      </c>
      <c r="O98" s="98">
        <f>Xarji_Saerto!$O$17*Davalianeba!D98</f>
        <v>0</v>
      </c>
    </row>
    <row r="99" spans="1:15" ht="14.25" thickBot="1">
      <c r="A99" s="4">
        <f>Davalianeba!A99</f>
        <v>416</v>
      </c>
      <c r="B99" s="43" t="str">
        <f>Davalianeba!B99</f>
        <v>d. guri</v>
      </c>
      <c r="C99" s="26">
        <f t="shared" si="1"/>
        <v>0</v>
      </c>
      <c r="D99" s="98">
        <f>Xarji_Saerto!$D$17*Davalianeba!D99</f>
        <v>0</v>
      </c>
      <c r="E99" s="98">
        <f>Xarji_Saerto!$E$17*Davalianeba!D99</f>
        <v>0</v>
      </c>
      <c r="F99" s="98">
        <f>Xarji_Saerto!$F$17*Davalianeba!D99</f>
        <v>0</v>
      </c>
      <c r="G99" s="98">
        <f>Xarji_Saerto!$G$17*Davalianeba!D99</f>
        <v>0</v>
      </c>
      <c r="H99" s="98">
        <f>Xarji_Saerto!$H$17*Davalianeba!D99</f>
        <v>0</v>
      </c>
      <c r="I99" s="98">
        <f>Xarji_Saerto!$I$17*Davalianeba!D99</f>
        <v>0</v>
      </c>
      <c r="J99" s="98">
        <f>Xarji_Saerto!$J$17*Davalianeba!D99</f>
        <v>0</v>
      </c>
      <c r="K99" s="98">
        <f>Xarji_Saerto!$K$17*Davalianeba!D99</f>
        <v>0</v>
      </c>
      <c r="L99" s="98">
        <f>Xarji_Saerto!$L$17*Davalianeba!D99</f>
        <v>0</v>
      </c>
      <c r="M99" s="98">
        <f>Xarji_Saerto!$M$17*Davalianeba!D99</f>
        <v>0</v>
      </c>
      <c r="N99" s="98">
        <f>Xarji_Saerto!$N$17*Davalianeba!D99</f>
        <v>0</v>
      </c>
      <c r="O99" s="98">
        <f>Xarji_Saerto!$O$17*Davalianeba!D99</f>
        <v>0</v>
      </c>
    </row>
    <row r="100" spans="1:15" ht="14.25" thickBot="1">
      <c r="A100" s="4">
        <f>Davalianeba!A100</f>
        <v>417</v>
      </c>
      <c r="B100" s="43" t="str">
        <f>Davalianeba!B100</f>
        <v>d. alxaziSvili</v>
      </c>
      <c r="C100" s="26">
        <f t="shared" si="1"/>
        <v>665.6161385115189</v>
      </c>
      <c r="D100" s="98">
        <f>Xarji_Saerto!$D$17*Davalianeba!D100</f>
        <v>44.75472829297112</v>
      </c>
      <c r="E100" s="98">
        <f>Xarji_Saerto!$E$17*Davalianeba!D100</f>
        <v>153.61317473209036</v>
      </c>
      <c r="F100" s="98">
        <f>Xarji_Saerto!$F$17*Davalianeba!D100</f>
        <v>142.8501233018313</v>
      </c>
      <c r="G100" s="98">
        <f>Xarji_Saerto!$G$17*Davalianeba!D100</f>
        <v>87.57543065986006</v>
      </c>
      <c r="H100" s="98">
        <f>Xarji_Saerto!$H$17*Davalianeba!D100</f>
        <v>22.40309942198974</v>
      </c>
      <c r="I100" s="98">
        <f>Xarji_Saerto!$I$17*Davalianeba!D100</f>
        <v>20.93031126065314</v>
      </c>
      <c r="J100" s="98">
        <f>Xarji_Saerto!$J$17*Davalianeba!D100</f>
        <v>26.712759471774575</v>
      </c>
      <c r="K100" s="98">
        <f>Xarji_Saerto!$K$17*Davalianeba!D100</f>
        <v>35.21110665766607</v>
      </c>
      <c r="L100" s="98">
        <f>Xarji_Saerto!$L$17*Davalianeba!D100</f>
        <v>46.35488038984059</v>
      </c>
      <c r="M100" s="98">
        <f>Xarji_Saerto!$M$17*Davalianeba!D100</f>
        <v>20.517291473293426</v>
      </c>
      <c r="N100" s="98">
        <f>Xarji_Saerto!$N$17*Davalianeba!D100</f>
        <v>21.427955024892444</v>
      </c>
      <c r="O100" s="98">
        <f>Xarji_Saerto!$O$17*Davalianeba!D100</f>
        <v>43.265277824656216</v>
      </c>
    </row>
    <row r="101" spans="1:15" ht="14.25" thickBot="1">
      <c r="A101" s="4">
        <f>Davalianeba!A101</f>
        <v>418</v>
      </c>
      <c r="B101" s="43" t="str">
        <f>Davalianeba!B101</f>
        <v>feiqriSvili</v>
      </c>
      <c r="C101" s="26">
        <f t="shared" si="1"/>
        <v>632.3968487891326</v>
      </c>
      <c r="D101" s="98">
        <f>Xarji_Saerto!$D$17*Davalianeba!D101</f>
        <v>42.52112817483762</v>
      </c>
      <c r="E101" s="98">
        <f>Xarji_Saerto!$E$17*Davalianeba!D101</f>
        <v>145.94671314657012</v>
      </c>
      <c r="F101" s="98">
        <f>Xarji_Saerto!$F$17*Davalianeba!D101</f>
        <v>135.72081955109294</v>
      </c>
      <c r="G101" s="98">
        <f>Xarji_Saerto!$G$17*Davalianeba!D101</f>
        <v>83.20475297443265</v>
      </c>
      <c r="H101" s="98">
        <f>Xarji_Saerto!$H$17*Davalianeba!D101</f>
        <v>21.285014977639047</v>
      </c>
      <c r="I101" s="98">
        <f>Xarji_Saerto!$I$17*Davalianeba!D101</f>
        <v>19.88573010716398</v>
      </c>
      <c r="J101" s="98">
        <f>Xarji_Saerto!$J$17*Davalianeba!D101</f>
        <v>25.37959032993</v>
      </c>
      <c r="K101" s="98">
        <f>Xarji_Saerto!$K$17*Davalianeba!D101</f>
        <v>33.45380558602654</v>
      </c>
      <c r="L101" s="98">
        <f>Xarji_Saerto!$L$17*Davalianeba!D101</f>
        <v>44.04142055522747</v>
      </c>
      <c r="M101" s="98">
        <f>Xarji_Saerto!$M$17*Davalianeba!D101</f>
        <v>19.49332313728802</v>
      </c>
      <c r="N101" s="98">
        <f>Xarji_Saerto!$N$17*Davalianeba!D101</f>
        <v>20.3585376761455</v>
      </c>
      <c r="O101" s="98">
        <f>Xarji_Saerto!$O$17*Davalianeba!D101</f>
        <v>41.106012572778724</v>
      </c>
    </row>
    <row r="102" spans="1:15" ht="14.25" thickBot="1">
      <c r="A102" s="4">
        <f>Davalianeba!A102</f>
        <v>419</v>
      </c>
      <c r="B102" s="43" t="str">
        <f>Davalianeba!B102</f>
        <v>e.kavaZe</v>
      </c>
      <c r="C102" s="26">
        <f t="shared" si="1"/>
        <v>1312.7771160661566</v>
      </c>
      <c r="D102" s="98">
        <f>Xarji_Saerto!$D$17*Davalianeba!D102</f>
        <v>88.26856763142364</v>
      </c>
      <c r="E102" s="98">
        <f>Xarji_Saerto!$E$17*Davalianeba!D102</f>
        <v>302.96720413889165</v>
      </c>
      <c r="F102" s="98">
        <f>Xarji_Saerto!$F$17*Davalianeba!D102</f>
        <v>281.73952229769685</v>
      </c>
      <c r="G102" s="98">
        <f>Xarji_Saerto!$G$17*Davalianeba!D102</f>
        <v>172.72270705003822</v>
      </c>
      <c r="H102" s="98">
        <f>Xarji_Saerto!$H$17*Davalianeba!D102</f>
        <v>44.1850408193402</v>
      </c>
      <c r="I102" s="98">
        <f>Xarji_Saerto!$I$17*Davalianeba!D102</f>
        <v>41.280299658256745</v>
      </c>
      <c r="J102" s="98">
        <f>Xarji_Saerto!$J$17*Davalianeba!D102</f>
        <v>52.684869420302164</v>
      </c>
      <c r="K102" s="98">
        <f>Xarji_Saerto!$K$17*Davalianeba!D102</f>
        <v>69.44593494219907</v>
      </c>
      <c r="L102" s="98">
        <f>Xarji_Saerto!$L$17*Davalianeba!D102</f>
        <v>91.42450531600721</v>
      </c>
      <c r="M102" s="98">
        <f>Xarji_Saerto!$M$17*Davalianeba!D102</f>
        <v>40.465711648806064</v>
      </c>
      <c r="N102" s="98">
        <f>Xarji_Saerto!$N$17*Davalianeba!D102</f>
        <v>42.26178930048103</v>
      </c>
      <c r="O102" s="98">
        <f>Xarji_Saerto!$O$17*Davalianeba!D102</f>
        <v>85.33096384271381</v>
      </c>
    </row>
    <row r="103" spans="1:15" ht="14.25" thickBot="1">
      <c r="A103" s="4">
        <f>Davalianeba!A103</f>
        <v>420</v>
      </c>
      <c r="B103" s="43" t="str">
        <f>Davalianeba!B103</f>
        <v>T. andriaZe</v>
      </c>
      <c r="C103" s="26">
        <f t="shared" si="1"/>
        <v>1622.8238201417623</v>
      </c>
      <c r="D103" s="98">
        <f>Xarji_Saerto!$D$17*Davalianeba!D103</f>
        <v>109.11550206733624</v>
      </c>
      <c r="E103" s="98">
        <f>Xarji_Saerto!$E$17*Davalianeba!D103</f>
        <v>374.52084560374703</v>
      </c>
      <c r="F103" s="98">
        <f>Xarji_Saerto!$F$17*Davalianeba!D103</f>
        <v>348.27969063792136</v>
      </c>
      <c r="G103" s="98">
        <f>Xarji_Saerto!$G$17*Davalianeba!D103</f>
        <v>213.5156987806939</v>
      </c>
      <c r="H103" s="98">
        <f>Xarji_Saerto!$H$17*Davalianeba!D103</f>
        <v>54.62049563327997</v>
      </c>
      <c r="I103" s="98">
        <f>Xarji_Saerto!$I$17*Davalianeba!D103</f>
        <v>51.02972375748889</v>
      </c>
      <c r="J103" s="98">
        <f>Xarji_Saerto!$J$17*Davalianeba!D103</f>
        <v>65.1277814108515</v>
      </c>
      <c r="K103" s="98">
        <f>Xarji_Saerto!$K$17*Davalianeba!D103</f>
        <v>85.84741161083465</v>
      </c>
      <c r="L103" s="98">
        <f>Xarji_Saerto!$L$17*Davalianeba!D103</f>
        <v>113.01679710572964</v>
      </c>
      <c r="M103" s="98">
        <f>Xarji_Saerto!$M$17*Davalianeba!D103</f>
        <v>50.022749451523154</v>
      </c>
      <c r="N103" s="98">
        <f>Xarji_Saerto!$N$17*Davalianeba!D103</f>
        <v>52.24301788878583</v>
      </c>
      <c r="O103" s="98">
        <f>Xarji_Saerto!$O$17*Davalianeba!D103</f>
        <v>105.48410619357031</v>
      </c>
    </row>
    <row r="104" spans="1:15" ht="14.25" thickBot="1">
      <c r="A104" s="4">
        <f>Davalianeba!A104</f>
        <v>421</v>
      </c>
      <c r="B104" s="43" t="str">
        <f>Davalianeba!B104</f>
        <v>kldiaSvili</v>
      </c>
      <c r="C104" s="26">
        <f t="shared" si="1"/>
        <v>2258.911701122271</v>
      </c>
      <c r="D104" s="98">
        <f>Xarji_Saerto!$D$17*Davalianeba!D104</f>
        <v>151.88480803307758</v>
      </c>
      <c r="E104" s="98">
        <f>Xarji_Saerto!$E$17*Davalianeba!D104</f>
        <v>521.319387815375</v>
      </c>
      <c r="F104" s="98">
        <f>Xarji_Saerto!$F$17*Davalianeba!D104</f>
        <v>484.7926550502075</v>
      </c>
      <c r="G104" s="98">
        <f>Xarji_Saerto!$G$17*Davalianeba!D104</f>
        <v>297.20608260906295</v>
      </c>
      <c r="H104" s="98">
        <f>Xarji_Saerto!$H$17*Davalianeba!D104</f>
        <v>76.02974221584687</v>
      </c>
      <c r="I104" s="98">
        <f>Xarji_Saerto!$I$17*Davalianeba!D104</f>
        <v>71.03151843726278</v>
      </c>
      <c r="J104" s="98">
        <f>Xarji_Saerto!$J$17*Davalianeba!D104</f>
        <v>90.65550164543089</v>
      </c>
      <c r="K104" s="98">
        <f>Xarji_Saerto!$K$17*Davalianeba!D104</f>
        <v>119.49647287148781</v>
      </c>
      <c r="L104" s="98">
        <f>Xarji_Saerto!$L$17*Davalianeba!D104</f>
        <v>157.3152687536919</v>
      </c>
      <c r="M104" s="98">
        <f>Xarji_Saerto!$M$17*Davalianeba!D104</f>
        <v>69.62984684836732</v>
      </c>
      <c r="N104" s="98">
        <f>Xarji_Saerto!$N$17*Davalianeba!D104</f>
        <v>72.7203797147921</v>
      </c>
      <c r="O104" s="98">
        <f>Xarji_Saerto!$O$17*Davalianeba!D104</f>
        <v>146.83003712766876</v>
      </c>
    </row>
    <row r="105" spans="1:15" ht="14.25" thickBot="1">
      <c r="A105" s="4">
        <f>Davalianeba!A105</f>
        <v>422</v>
      </c>
      <c r="B105" s="43" t="str">
        <f>Davalianeba!B105</f>
        <v>n.imnaiSvili</v>
      </c>
      <c r="C105" s="26">
        <f t="shared" si="1"/>
        <v>626.2451284701722</v>
      </c>
      <c r="D105" s="98">
        <f>Xarji_Saerto!$D$17*Davalianeba!D105</f>
        <v>42.10749852333142</v>
      </c>
      <c r="E105" s="98">
        <f>Xarji_Saerto!$E$17*Davalianeba!D105</f>
        <v>144.52699803814045</v>
      </c>
      <c r="F105" s="98">
        <f>Xarji_Saerto!$F$17*Davalianeba!D105</f>
        <v>134.40057811577103</v>
      </c>
      <c r="G105" s="98">
        <f>Xarji_Saerto!$G$17*Davalianeba!D105</f>
        <v>82.39536821787202</v>
      </c>
      <c r="H105" s="98">
        <f>Xarji_Saerto!$H$17*Davalianeba!D105</f>
        <v>21.077962302759293</v>
      </c>
      <c r="I105" s="98">
        <f>Xarji_Saerto!$I$17*Davalianeba!D105</f>
        <v>19.692289152814137</v>
      </c>
      <c r="J105" s="98">
        <f>Xarji_Saerto!$J$17*Davalianeba!D105</f>
        <v>25.13270715551434</v>
      </c>
      <c r="K105" s="98">
        <f>Xarji_Saerto!$K$17*Davalianeba!D105</f>
        <v>33.128379461648855</v>
      </c>
      <c r="L105" s="98">
        <f>Xarji_Saerto!$L$17*Davalianeba!D105</f>
        <v>43.613002067336154</v>
      </c>
      <c r="M105" s="98">
        <f>Xarji_Saerto!$M$17*Davalianeba!D105</f>
        <v>19.303699371361095</v>
      </c>
      <c r="N105" s="98">
        <f>Xarji_Saerto!$N$17*Davalianeba!D105</f>
        <v>20.16049742637755</v>
      </c>
      <c r="O105" s="98">
        <f>Xarji_Saerto!$O$17*Davalianeba!D105</f>
        <v>40.70614863724586</v>
      </c>
    </row>
    <row r="106" spans="1:15" ht="14.25" thickBot="1">
      <c r="A106" s="4">
        <f>Davalianeba!A106</f>
        <v>423</v>
      </c>
      <c r="B106" s="43" t="str">
        <f>Davalianeba!B106</f>
        <v>jorjiaSvili</v>
      </c>
      <c r="C106" s="26">
        <f t="shared" si="1"/>
        <v>1227.8833756645024</v>
      </c>
      <c r="D106" s="98">
        <f>Xarji_Saerto!$D$17*Davalianeba!D106</f>
        <v>82.56047844063804</v>
      </c>
      <c r="E106" s="98">
        <f>Xarji_Saerto!$E$17*Davalianeba!D106</f>
        <v>283.3751356425622</v>
      </c>
      <c r="F106" s="98">
        <f>Xarji_Saerto!$F$17*Davalianeba!D106</f>
        <v>263.5201904902544</v>
      </c>
      <c r="G106" s="98">
        <f>Xarji_Saerto!$G$17*Davalianeba!D106</f>
        <v>161.5531974095015</v>
      </c>
      <c r="H106" s="98">
        <f>Xarji_Saerto!$H$17*Davalianeba!D106</f>
        <v>41.32771390599955</v>
      </c>
      <c r="I106" s="98">
        <f>Xarji_Saerto!$I$17*Davalianeba!D106</f>
        <v>38.61081448822889</v>
      </c>
      <c r="J106" s="98">
        <f>Xarji_Saerto!$J$17*Davalianeba!D106</f>
        <v>49.27788161336603</v>
      </c>
      <c r="K106" s="98">
        <f>Xarji_Saerto!$K$17*Davalianeba!D106</f>
        <v>64.95505442578694</v>
      </c>
      <c r="L106" s="98">
        <f>Xarji_Saerto!$L$17*Davalianeba!D106</f>
        <v>85.51233018310703</v>
      </c>
      <c r="M106" s="98">
        <f>Xarji_Saerto!$M$17*Davalianeba!D106</f>
        <v>37.848903679014484</v>
      </c>
      <c r="N106" s="98">
        <f>Xarji_Saerto!$N$17*Davalianeba!D106</f>
        <v>39.52883385368329</v>
      </c>
      <c r="O106" s="98">
        <f>Xarji_Saerto!$O$17*Davalianeba!D106</f>
        <v>79.81284153236025</v>
      </c>
    </row>
    <row r="107" spans="1:15" ht="14.25" thickBot="1">
      <c r="A107" s="4">
        <f>Davalianeba!A107</f>
        <v>424</v>
      </c>
      <c r="B107" s="43" t="str">
        <f>Davalianeba!B107</f>
        <v>g. Sengelia</v>
      </c>
      <c r="C107" s="26">
        <f t="shared" si="1"/>
        <v>1203.276494388661</v>
      </c>
      <c r="D107" s="98">
        <f>Xarji_Saerto!$D$17*Davalianeba!D107</f>
        <v>80.90595983461323</v>
      </c>
      <c r="E107" s="98">
        <f>Xarji_Saerto!$E$17*Davalianeba!D107</f>
        <v>277.69627520884353</v>
      </c>
      <c r="F107" s="98">
        <f>Xarji_Saerto!$F$17*Davalianeba!D107</f>
        <v>258.2392247489667</v>
      </c>
      <c r="G107" s="98">
        <f>Xarji_Saerto!$G$17*Davalianeba!D107</f>
        <v>158.315658383259</v>
      </c>
      <c r="H107" s="98">
        <f>Xarji_Saerto!$H$17*Davalianeba!D107</f>
        <v>40.499503206480526</v>
      </c>
      <c r="I107" s="98">
        <f>Xarji_Saerto!$I$17*Davalianeba!D107</f>
        <v>37.83705067082952</v>
      </c>
      <c r="J107" s="98">
        <f>Xarji_Saerto!$J$17*Davalianeba!D107</f>
        <v>48.29034891570339</v>
      </c>
      <c r="K107" s="98">
        <f>Xarji_Saerto!$K$17*Davalianeba!D107</f>
        <v>63.65334992827619</v>
      </c>
      <c r="L107" s="98">
        <f>Xarji_Saerto!$L$17*Davalianeba!D107</f>
        <v>83.79865623154176</v>
      </c>
      <c r="M107" s="98">
        <f>Xarji_Saerto!$M$17*Davalianeba!D107</f>
        <v>37.09040861530678</v>
      </c>
      <c r="N107" s="98">
        <f>Xarji_Saerto!$N$17*Davalianeba!D107</f>
        <v>38.73667285461148</v>
      </c>
      <c r="O107" s="98">
        <f>Xarji_Saerto!$O$17*Davalianeba!D107</f>
        <v>78.21338579022878</v>
      </c>
    </row>
    <row r="108" spans="1:15" ht="14.25" thickBot="1">
      <c r="A108" s="4">
        <f>Davalianeba!A108</f>
        <v>425</v>
      </c>
      <c r="B108" s="43" t="str">
        <f>Davalianeba!B108</f>
        <v>a.tabucaZe</v>
      </c>
      <c r="C108" s="26">
        <f t="shared" si="1"/>
        <v>644.7002894270537</v>
      </c>
      <c r="D108" s="98">
        <f>Xarji_Saerto!$D$17*Davalianeba!D108</f>
        <v>43.34838747785003</v>
      </c>
      <c r="E108" s="98">
        <f>Xarji_Saerto!$E$17*Davalianeba!D108</f>
        <v>148.78614336342946</v>
      </c>
      <c r="F108" s="98">
        <f>Xarji_Saerto!$F$17*Davalianeba!D108</f>
        <v>138.36130242173678</v>
      </c>
      <c r="G108" s="98">
        <f>Xarji_Saerto!$G$17*Davalianeba!D108</f>
        <v>84.82352248755392</v>
      </c>
      <c r="H108" s="98">
        <f>Xarji_Saerto!$H$17*Davalianeba!D108</f>
        <v>21.699120327398564</v>
      </c>
      <c r="I108" s="98">
        <f>Xarji_Saerto!$I$17*Davalianeba!D108</f>
        <v>20.27261201586367</v>
      </c>
      <c r="J108" s="98">
        <f>Xarji_Saerto!$J$17*Davalianeba!D108</f>
        <v>25.873356678761326</v>
      </c>
      <c r="K108" s="98">
        <f>Xarji_Saerto!$K$17*Davalianeba!D108</f>
        <v>34.104657834781925</v>
      </c>
      <c r="L108" s="98">
        <f>Xarji_Saerto!$L$17*Davalianeba!D108</f>
        <v>44.8982575310101</v>
      </c>
      <c r="M108" s="98">
        <f>Xarji_Saerto!$M$17*Davalianeba!D108</f>
        <v>19.872570669141876</v>
      </c>
      <c r="N108" s="98">
        <f>Xarji_Saerto!$N$17*Davalianeba!D108</f>
        <v>20.754618175681404</v>
      </c>
      <c r="O108" s="98">
        <f>Xarji_Saerto!$O$17*Davalianeba!D108</f>
        <v>41.905740443844465</v>
      </c>
    </row>
    <row r="109" spans="1:15" ht="14.25" thickBot="1">
      <c r="A109" s="4">
        <f>Davalianeba!A109</f>
        <v>426</v>
      </c>
      <c r="B109" s="43" t="str">
        <f>Davalianeba!B109</f>
        <v>a.tabucaZe</v>
      </c>
      <c r="C109" s="26">
        <f t="shared" si="1"/>
        <v>644.7002894270537</v>
      </c>
      <c r="D109" s="98">
        <f>Xarji_Saerto!$D$17*Davalianeba!D109</f>
        <v>43.34838747785003</v>
      </c>
      <c r="E109" s="98">
        <f>Xarji_Saerto!$E$17*Davalianeba!D109</f>
        <v>148.78614336342946</v>
      </c>
      <c r="F109" s="98">
        <f>Xarji_Saerto!$F$17*Davalianeba!D109</f>
        <v>138.36130242173678</v>
      </c>
      <c r="G109" s="98">
        <f>Xarji_Saerto!$G$17*Davalianeba!D109</f>
        <v>84.82352248755392</v>
      </c>
      <c r="H109" s="98">
        <f>Xarji_Saerto!$H$17*Davalianeba!D109</f>
        <v>21.699120327398564</v>
      </c>
      <c r="I109" s="98">
        <f>Xarji_Saerto!$I$17*Davalianeba!D109</f>
        <v>20.27261201586367</v>
      </c>
      <c r="J109" s="98">
        <f>Xarji_Saerto!$J$17*Davalianeba!D109</f>
        <v>25.873356678761326</v>
      </c>
      <c r="K109" s="98">
        <f>Xarji_Saerto!$K$17*Davalianeba!D109</f>
        <v>34.104657834781925</v>
      </c>
      <c r="L109" s="98">
        <f>Xarji_Saerto!$L$17*Davalianeba!D109</f>
        <v>44.8982575310101</v>
      </c>
      <c r="M109" s="98">
        <f>Xarji_Saerto!$M$17*Davalianeba!D109</f>
        <v>19.872570669141876</v>
      </c>
      <c r="N109" s="98">
        <f>Xarji_Saerto!$N$17*Davalianeba!D109</f>
        <v>20.754618175681404</v>
      </c>
      <c r="O109" s="98">
        <f>Xarji_Saerto!$O$17*Davalianeba!D109</f>
        <v>41.905740443844465</v>
      </c>
    </row>
    <row r="110" spans="1:15" ht="14.25" thickBot="1">
      <c r="A110" s="35">
        <f>Davalianeba!A110</f>
        <v>501</v>
      </c>
      <c r="B110" s="46" t="str">
        <f>Davalianeba!B110</f>
        <v>ნ.კალანდაძე</v>
      </c>
      <c r="C110" s="59">
        <f t="shared" si="1"/>
        <v>546.2727643236864</v>
      </c>
      <c r="D110" s="98">
        <f>Xarji_Saerto!$D$17*Davalianeba!D110</f>
        <v>36.73031305375079</v>
      </c>
      <c r="E110" s="98">
        <f>Xarji_Saerto!$E$17*Davalianeba!D110</f>
        <v>126.07070162855472</v>
      </c>
      <c r="F110" s="98">
        <f>Xarji_Saerto!$F$17*Davalianeba!D110</f>
        <v>117.23743945658612</v>
      </c>
      <c r="G110" s="98">
        <f>Xarji_Saerto!$G$17*Davalianeba!D110</f>
        <v>71.87336638258384</v>
      </c>
      <c r="H110" s="98">
        <f>Xarji_Saerto!$H$17*Davalianeba!D110</f>
        <v>18.386277529322445</v>
      </c>
      <c r="I110" s="98">
        <f>Xarji_Saerto!$I$17*Davalianeba!D110</f>
        <v>17.17755674626616</v>
      </c>
      <c r="J110" s="98">
        <f>Xarji_Saerto!$J$17*Davalianeba!D110</f>
        <v>21.92322588811074</v>
      </c>
      <c r="K110" s="98">
        <f>Xarji_Saerto!$K$17*Davalianeba!D110</f>
        <v>28.897839844738883</v>
      </c>
      <c r="L110" s="98">
        <f>Xarji_Saerto!$L$17*Davalianeba!D110</f>
        <v>38.04356172474902</v>
      </c>
      <c r="M110" s="98">
        <f>Xarji_Saerto!$M$17*Davalianeba!D110</f>
        <v>16.838590414311053</v>
      </c>
      <c r="N110" s="98">
        <f>Xarji_Saerto!$N$17*Davalianeba!D110</f>
        <v>17.585974179394167</v>
      </c>
      <c r="O110" s="98">
        <f>Xarji_Saerto!$O$17*Davalianeba!D110</f>
        <v>35.507917475318585</v>
      </c>
    </row>
    <row r="111" spans="1:15" ht="14.25" thickBot="1">
      <c r="A111" s="4">
        <f>Davalianeba!A111</f>
        <v>502</v>
      </c>
      <c r="B111" s="43" t="str">
        <f>Davalianeba!B111</f>
        <v>m.beriSvili</v>
      </c>
      <c r="C111" s="26">
        <f t="shared" si="1"/>
        <v>546.2727643236864</v>
      </c>
      <c r="D111" s="98">
        <f>Xarji_Saerto!$D$17*Davalianeba!D111</f>
        <v>36.73031305375079</v>
      </c>
      <c r="E111" s="98">
        <f>Xarji_Saerto!$E$17*Davalianeba!D111</f>
        <v>126.07070162855472</v>
      </c>
      <c r="F111" s="98">
        <f>Xarji_Saerto!$F$17*Davalianeba!D111</f>
        <v>117.23743945658612</v>
      </c>
      <c r="G111" s="98">
        <f>Xarji_Saerto!$G$17*Davalianeba!D111</f>
        <v>71.87336638258384</v>
      </c>
      <c r="H111" s="98">
        <f>Xarji_Saerto!$H$17*Davalianeba!D111</f>
        <v>18.386277529322445</v>
      </c>
      <c r="I111" s="98">
        <f>Xarji_Saerto!$I$17*Davalianeba!D111</f>
        <v>17.17755674626616</v>
      </c>
      <c r="J111" s="98">
        <f>Xarji_Saerto!$J$17*Davalianeba!D111</f>
        <v>21.92322588811074</v>
      </c>
      <c r="K111" s="98">
        <f>Xarji_Saerto!$K$17*Davalianeba!D111</f>
        <v>28.897839844738883</v>
      </c>
      <c r="L111" s="98">
        <f>Xarji_Saerto!$L$17*Davalianeba!D111</f>
        <v>38.04356172474902</v>
      </c>
      <c r="M111" s="98">
        <f>Xarji_Saerto!$M$17*Davalianeba!D111</f>
        <v>16.838590414311053</v>
      </c>
      <c r="N111" s="98">
        <f>Xarji_Saerto!$N$17*Davalianeba!D111</f>
        <v>17.585974179394167</v>
      </c>
      <c r="O111" s="98">
        <f>Xarji_Saerto!$O$17*Davalianeba!D111</f>
        <v>35.507917475318585</v>
      </c>
    </row>
    <row r="112" spans="1:15" ht="14.25" thickBot="1">
      <c r="A112" s="4">
        <f>Davalianeba!A112</f>
        <v>503</v>
      </c>
      <c r="B112" s="43" t="str">
        <f>Davalianeba!B112</f>
        <v>k.CoCia</v>
      </c>
      <c r="C112" s="26">
        <f t="shared" si="1"/>
        <v>546.2727643236864</v>
      </c>
      <c r="D112" s="98">
        <f>Xarji_Saerto!$D$17*Davalianeba!D112</f>
        <v>36.73031305375079</v>
      </c>
      <c r="E112" s="98">
        <f>Xarji_Saerto!$E$17*Davalianeba!D112</f>
        <v>126.07070162855472</v>
      </c>
      <c r="F112" s="98">
        <f>Xarji_Saerto!$F$17*Davalianeba!D112</f>
        <v>117.23743945658612</v>
      </c>
      <c r="G112" s="98">
        <f>Xarji_Saerto!$G$17*Davalianeba!D112</f>
        <v>71.87336638258384</v>
      </c>
      <c r="H112" s="98">
        <f>Xarji_Saerto!$H$17*Davalianeba!D112</f>
        <v>18.386277529322445</v>
      </c>
      <c r="I112" s="98">
        <f>Xarji_Saerto!$I$17*Davalianeba!D112</f>
        <v>17.17755674626616</v>
      </c>
      <c r="J112" s="98">
        <f>Xarji_Saerto!$J$17*Davalianeba!D112</f>
        <v>21.92322588811074</v>
      </c>
      <c r="K112" s="98">
        <f>Xarji_Saerto!$K$17*Davalianeba!D112</f>
        <v>28.897839844738883</v>
      </c>
      <c r="L112" s="98">
        <f>Xarji_Saerto!$L$17*Davalianeba!D112</f>
        <v>38.04356172474902</v>
      </c>
      <c r="M112" s="98">
        <f>Xarji_Saerto!$M$17*Davalianeba!D112</f>
        <v>16.838590414311053</v>
      </c>
      <c r="N112" s="98">
        <f>Xarji_Saerto!$N$17*Davalianeba!D112</f>
        <v>17.585974179394167</v>
      </c>
      <c r="O112" s="98">
        <f>Xarji_Saerto!$O$17*Davalianeba!D112</f>
        <v>35.507917475318585</v>
      </c>
    </row>
    <row r="113" spans="1:15" ht="14.25" thickBot="1">
      <c r="A113" s="4">
        <f>Davalianeba!A113</f>
        <v>504</v>
      </c>
      <c r="B113" s="43" t="str">
        <f>Davalianeba!B113</f>
        <v>k.CoCia</v>
      </c>
      <c r="C113" s="26">
        <f t="shared" si="1"/>
        <v>546.2727643236864</v>
      </c>
      <c r="D113" s="98">
        <f>Xarji_Saerto!$D$17*Davalianeba!D113</f>
        <v>36.73031305375079</v>
      </c>
      <c r="E113" s="98">
        <f>Xarji_Saerto!$E$17*Davalianeba!D113</f>
        <v>126.07070162855472</v>
      </c>
      <c r="F113" s="98">
        <f>Xarji_Saerto!$F$17*Davalianeba!D113</f>
        <v>117.23743945658612</v>
      </c>
      <c r="G113" s="98">
        <f>Xarji_Saerto!$G$17*Davalianeba!D113</f>
        <v>71.87336638258384</v>
      </c>
      <c r="H113" s="98">
        <f>Xarji_Saerto!$H$17*Davalianeba!D113</f>
        <v>18.386277529322445</v>
      </c>
      <c r="I113" s="98">
        <f>Xarji_Saerto!$I$17*Davalianeba!D113</f>
        <v>17.17755674626616</v>
      </c>
      <c r="J113" s="98">
        <f>Xarji_Saerto!$J$17*Davalianeba!D113</f>
        <v>21.92322588811074</v>
      </c>
      <c r="K113" s="98">
        <f>Xarji_Saerto!$K$17*Davalianeba!D113</f>
        <v>28.897839844738883</v>
      </c>
      <c r="L113" s="98">
        <f>Xarji_Saerto!$L$17*Davalianeba!D113</f>
        <v>38.04356172474902</v>
      </c>
      <c r="M113" s="98">
        <f>Xarji_Saerto!$M$17*Davalianeba!D113</f>
        <v>16.838590414311053</v>
      </c>
      <c r="N113" s="98">
        <f>Xarji_Saerto!$N$17*Davalianeba!D113</f>
        <v>17.585974179394167</v>
      </c>
      <c r="O113" s="98">
        <f>Xarji_Saerto!$O$17*Davalianeba!D113</f>
        <v>35.507917475318585</v>
      </c>
    </row>
    <row r="114" spans="1:15" ht="14.25" thickBot="1">
      <c r="A114" s="4">
        <f>Davalianeba!A114</f>
        <v>505</v>
      </c>
      <c r="B114" s="43" t="str">
        <f>Davalianeba!B114</f>
        <v>T. kvernaZe</v>
      </c>
      <c r="C114" s="26">
        <f t="shared" si="1"/>
        <v>546.2727643236864</v>
      </c>
      <c r="D114" s="98">
        <f>Xarji_Saerto!$D$17*Davalianeba!D114</f>
        <v>36.73031305375079</v>
      </c>
      <c r="E114" s="98">
        <f>Xarji_Saerto!$E$17*Davalianeba!D114</f>
        <v>126.07070162855472</v>
      </c>
      <c r="F114" s="98">
        <f>Xarji_Saerto!$F$17*Davalianeba!D114</f>
        <v>117.23743945658612</v>
      </c>
      <c r="G114" s="98">
        <f>Xarji_Saerto!$G$17*Davalianeba!D114</f>
        <v>71.87336638258384</v>
      </c>
      <c r="H114" s="98">
        <f>Xarji_Saerto!$H$17*Davalianeba!D114</f>
        <v>18.386277529322445</v>
      </c>
      <c r="I114" s="98">
        <f>Xarji_Saerto!$I$17*Davalianeba!D114</f>
        <v>17.17755674626616</v>
      </c>
      <c r="J114" s="98">
        <f>Xarji_Saerto!$J$17*Davalianeba!D114</f>
        <v>21.92322588811074</v>
      </c>
      <c r="K114" s="98">
        <f>Xarji_Saerto!$K$17*Davalianeba!D114</f>
        <v>28.897839844738883</v>
      </c>
      <c r="L114" s="98">
        <f>Xarji_Saerto!$L$17*Davalianeba!D114</f>
        <v>38.04356172474902</v>
      </c>
      <c r="M114" s="98">
        <f>Xarji_Saerto!$M$17*Davalianeba!D114</f>
        <v>16.838590414311053</v>
      </c>
      <c r="N114" s="98">
        <f>Xarji_Saerto!$N$17*Davalianeba!D114</f>
        <v>17.585974179394167</v>
      </c>
      <c r="O114" s="98">
        <f>Xarji_Saerto!$O$17*Davalianeba!D114</f>
        <v>35.507917475318585</v>
      </c>
    </row>
    <row r="115" spans="1:15" ht="14.25" thickBot="1">
      <c r="A115" s="4">
        <f>Davalianeba!A115</f>
        <v>506</v>
      </c>
      <c r="B115" s="43" t="str">
        <f>Davalianeba!B115</f>
        <v>T. cxakaia</v>
      </c>
      <c r="C115" s="26">
        <f t="shared" si="1"/>
        <v>546.2727643236864</v>
      </c>
      <c r="D115" s="98">
        <f>Xarji_Saerto!$D$17*Davalianeba!D115</f>
        <v>36.73031305375079</v>
      </c>
      <c r="E115" s="98">
        <f>Xarji_Saerto!$E$17*Davalianeba!D115</f>
        <v>126.07070162855472</v>
      </c>
      <c r="F115" s="98">
        <f>Xarji_Saerto!$F$17*Davalianeba!D115</f>
        <v>117.23743945658612</v>
      </c>
      <c r="G115" s="98">
        <f>Xarji_Saerto!$G$17*Davalianeba!D115</f>
        <v>71.87336638258384</v>
      </c>
      <c r="H115" s="98">
        <f>Xarji_Saerto!$H$17*Davalianeba!D115</f>
        <v>18.386277529322445</v>
      </c>
      <c r="I115" s="98">
        <f>Xarji_Saerto!$I$17*Davalianeba!D115</f>
        <v>17.17755674626616</v>
      </c>
      <c r="J115" s="98">
        <f>Xarji_Saerto!$J$17*Davalianeba!D115</f>
        <v>21.92322588811074</v>
      </c>
      <c r="K115" s="98">
        <f>Xarji_Saerto!$K$17*Davalianeba!D115</f>
        <v>28.897839844738883</v>
      </c>
      <c r="L115" s="98">
        <f>Xarji_Saerto!$L$17*Davalianeba!D115</f>
        <v>38.04356172474902</v>
      </c>
      <c r="M115" s="98">
        <f>Xarji_Saerto!$M$17*Davalianeba!D115</f>
        <v>16.838590414311053</v>
      </c>
      <c r="N115" s="98">
        <f>Xarji_Saerto!$N$17*Davalianeba!D115</f>
        <v>17.585974179394167</v>
      </c>
      <c r="O115" s="98">
        <f>Xarji_Saerto!$O$17*Davalianeba!D115</f>
        <v>35.507917475318585</v>
      </c>
    </row>
    <row r="116" spans="1:15" ht="14.25" thickBot="1">
      <c r="A116" s="4">
        <f>Davalianeba!A116</f>
        <v>507</v>
      </c>
      <c r="B116" s="43" t="str">
        <f>Davalianeba!B116</f>
        <v>n. qadeiSvili</v>
      </c>
      <c r="C116" s="26">
        <f t="shared" si="1"/>
        <v>546.2727643236864</v>
      </c>
      <c r="D116" s="98">
        <f>Xarji_Saerto!$D$17*Davalianeba!D116</f>
        <v>36.73031305375079</v>
      </c>
      <c r="E116" s="98">
        <f>Xarji_Saerto!$E$17*Davalianeba!D116</f>
        <v>126.07070162855472</v>
      </c>
      <c r="F116" s="98">
        <f>Xarji_Saerto!$F$17*Davalianeba!D116</f>
        <v>117.23743945658612</v>
      </c>
      <c r="G116" s="98">
        <f>Xarji_Saerto!$G$17*Davalianeba!D116</f>
        <v>71.87336638258384</v>
      </c>
      <c r="H116" s="98">
        <f>Xarji_Saerto!$H$17*Davalianeba!D116</f>
        <v>18.386277529322445</v>
      </c>
      <c r="I116" s="98">
        <f>Xarji_Saerto!$I$17*Davalianeba!D116</f>
        <v>17.17755674626616</v>
      </c>
      <c r="J116" s="98">
        <f>Xarji_Saerto!$J$17*Davalianeba!D116</f>
        <v>21.92322588811074</v>
      </c>
      <c r="K116" s="98">
        <f>Xarji_Saerto!$K$17*Davalianeba!D116</f>
        <v>28.897839844738883</v>
      </c>
      <c r="L116" s="98">
        <f>Xarji_Saerto!$L$17*Davalianeba!D116</f>
        <v>38.04356172474902</v>
      </c>
      <c r="M116" s="98">
        <f>Xarji_Saerto!$M$17*Davalianeba!D116</f>
        <v>16.838590414311053</v>
      </c>
      <c r="N116" s="98">
        <f>Xarji_Saerto!$N$17*Davalianeba!D116</f>
        <v>17.585974179394167</v>
      </c>
      <c r="O116" s="98">
        <f>Xarji_Saerto!$O$17*Davalianeba!D116</f>
        <v>35.507917475318585</v>
      </c>
    </row>
    <row r="117" spans="1:15" ht="14.25" thickBot="1">
      <c r="A117" s="4">
        <f>Davalianeba!A117</f>
        <v>508</v>
      </c>
      <c r="B117" s="43" t="str">
        <f>Davalianeba!B117</f>
        <v>v.nardielo</v>
      </c>
      <c r="C117" s="26">
        <f t="shared" si="1"/>
        <v>546.2727643236864</v>
      </c>
      <c r="D117" s="98">
        <f>Xarji_Saerto!$D$17*Davalianeba!D117</f>
        <v>36.73031305375079</v>
      </c>
      <c r="E117" s="98">
        <f>Xarji_Saerto!$E$17*Davalianeba!D117</f>
        <v>126.07070162855472</v>
      </c>
      <c r="F117" s="98">
        <f>Xarji_Saerto!$F$17*Davalianeba!D117</f>
        <v>117.23743945658612</v>
      </c>
      <c r="G117" s="98">
        <f>Xarji_Saerto!$G$17*Davalianeba!D117</f>
        <v>71.87336638258384</v>
      </c>
      <c r="H117" s="98">
        <f>Xarji_Saerto!$H$17*Davalianeba!D117</f>
        <v>18.386277529322445</v>
      </c>
      <c r="I117" s="98">
        <f>Xarji_Saerto!$I$17*Davalianeba!D117</f>
        <v>17.17755674626616</v>
      </c>
      <c r="J117" s="98">
        <f>Xarji_Saerto!$J$17*Davalianeba!D117</f>
        <v>21.92322588811074</v>
      </c>
      <c r="K117" s="98">
        <f>Xarji_Saerto!$K$17*Davalianeba!D117</f>
        <v>28.897839844738883</v>
      </c>
      <c r="L117" s="98">
        <f>Xarji_Saerto!$L$17*Davalianeba!D117</f>
        <v>38.04356172474902</v>
      </c>
      <c r="M117" s="98">
        <f>Xarji_Saerto!$M$17*Davalianeba!D117</f>
        <v>16.838590414311053</v>
      </c>
      <c r="N117" s="98">
        <f>Xarji_Saerto!$N$17*Davalianeba!D117</f>
        <v>17.585974179394167</v>
      </c>
      <c r="O117" s="98">
        <f>Xarji_Saerto!$O$17*Davalianeba!D117</f>
        <v>35.507917475318585</v>
      </c>
    </row>
    <row r="118" spans="1:15" ht="14.25" thickBot="1">
      <c r="A118" s="4">
        <f>Davalianeba!A118</f>
        <v>509</v>
      </c>
      <c r="B118" s="43" t="str">
        <f>Davalianeba!B118</f>
        <v>i.iaSvili</v>
      </c>
      <c r="C118" s="26">
        <f t="shared" si="1"/>
        <v>2523.43567483757</v>
      </c>
      <c r="D118" s="98">
        <f>Xarji_Saerto!$D$17*Davalianeba!D118</f>
        <v>169.67088304784428</v>
      </c>
      <c r="E118" s="98">
        <f>Xarji_Saerto!$E$17*Davalianeba!D118</f>
        <v>582.3671374778507</v>
      </c>
      <c r="F118" s="98">
        <f>Xarji_Saerto!$F$17*Davalianeba!D118</f>
        <v>541.5630367690499</v>
      </c>
      <c r="G118" s="98">
        <f>Xarji_Saerto!$G$17*Davalianeba!D118</f>
        <v>332.00962714117</v>
      </c>
      <c r="H118" s="98">
        <f>Xarji_Saerto!$H$17*Davalianeba!D118</f>
        <v>84.93300723567644</v>
      </c>
      <c r="I118" s="98">
        <f>Xarji_Saerto!$I$17*Davalianeba!D118</f>
        <v>79.34947947430607</v>
      </c>
      <c r="J118" s="98">
        <f>Xarji_Saerto!$J$17*Davalianeba!D118</f>
        <v>101.27147814530434</v>
      </c>
      <c r="K118" s="98">
        <f>Xarji_Saerto!$K$17*Davalianeba!D118</f>
        <v>133.48979621972848</v>
      </c>
      <c r="L118" s="98">
        <f>Xarji_Saerto!$L$17*Davalianeba!D118</f>
        <v>175.73726373301855</v>
      </c>
      <c r="M118" s="98">
        <f>Xarji_Saerto!$M$17*Davalianeba!D118</f>
        <v>77.78366878322515</v>
      </c>
      <c r="N118" s="98">
        <f>Xarji_Saerto!$N$17*Davalianeba!D118</f>
        <v>81.23611045481405</v>
      </c>
      <c r="O118" s="98">
        <f>Xarji_Saerto!$O$17*Davalianeba!D118</f>
        <v>164.02418635558203</v>
      </c>
    </row>
    <row r="119" spans="1:15" ht="14.25" thickBot="1">
      <c r="A119" s="4">
        <f>Davalianeba!A119</f>
        <v>510</v>
      </c>
      <c r="B119" s="43" t="str">
        <f>Davalianeba!B119</f>
        <v>CoCia</v>
      </c>
      <c r="C119" s="26">
        <f t="shared" si="1"/>
        <v>546.2727643236864</v>
      </c>
      <c r="D119" s="98">
        <f>Xarji_Saerto!$D$17*Davalianeba!D119</f>
        <v>36.73031305375079</v>
      </c>
      <c r="E119" s="98">
        <f>Xarji_Saerto!$E$17*Davalianeba!D119</f>
        <v>126.07070162855472</v>
      </c>
      <c r="F119" s="98">
        <f>Xarji_Saerto!$F$17*Davalianeba!D119</f>
        <v>117.23743945658612</v>
      </c>
      <c r="G119" s="98">
        <f>Xarji_Saerto!$G$17*Davalianeba!D119</f>
        <v>71.87336638258384</v>
      </c>
      <c r="H119" s="98">
        <f>Xarji_Saerto!$H$17*Davalianeba!D119</f>
        <v>18.386277529322445</v>
      </c>
      <c r="I119" s="98">
        <f>Xarji_Saerto!$I$17*Davalianeba!D119</f>
        <v>17.17755674626616</v>
      </c>
      <c r="J119" s="98">
        <f>Xarji_Saerto!$J$17*Davalianeba!D119</f>
        <v>21.92322588811074</v>
      </c>
      <c r="K119" s="98">
        <f>Xarji_Saerto!$K$17*Davalianeba!D119</f>
        <v>28.897839844738883</v>
      </c>
      <c r="L119" s="98">
        <f>Xarji_Saerto!$L$17*Davalianeba!D119</f>
        <v>38.04356172474902</v>
      </c>
      <c r="M119" s="98">
        <f>Xarji_Saerto!$M$17*Davalianeba!D119</f>
        <v>16.838590414311053</v>
      </c>
      <c r="N119" s="98">
        <f>Xarji_Saerto!$N$17*Davalianeba!D119</f>
        <v>17.585974179394167</v>
      </c>
      <c r="O119" s="98">
        <f>Xarji_Saerto!$O$17*Davalianeba!D119</f>
        <v>35.507917475318585</v>
      </c>
    </row>
    <row r="120" spans="1:15" ht="14.25" thickBot="1">
      <c r="A120" s="4">
        <f>Davalianeba!A120</f>
        <v>511</v>
      </c>
      <c r="B120" s="43" t="str">
        <f>Davalianeba!B120</f>
        <v>CoCia</v>
      </c>
      <c r="C120" s="26">
        <f t="shared" si="1"/>
        <v>546.2727643236864</v>
      </c>
      <c r="D120" s="98">
        <f>Xarji_Saerto!$D$17*Davalianeba!D120</f>
        <v>36.73031305375079</v>
      </c>
      <c r="E120" s="98">
        <f>Xarji_Saerto!$E$17*Davalianeba!D120</f>
        <v>126.07070162855472</v>
      </c>
      <c r="F120" s="98">
        <f>Xarji_Saerto!$F$17*Davalianeba!D120</f>
        <v>117.23743945658612</v>
      </c>
      <c r="G120" s="98">
        <f>Xarji_Saerto!$G$17*Davalianeba!D120</f>
        <v>71.87336638258384</v>
      </c>
      <c r="H120" s="98">
        <f>Xarji_Saerto!$H$17*Davalianeba!D120</f>
        <v>18.386277529322445</v>
      </c>
      <c r="I120" s="98">
        <f>Xarji_Saerto!$I$17*Davalianeba!D120</f>
        <v>17.17755674626616</v>
      </c>
      <c r="J120" s="98">
        <f>Xarji_Saerto!$J$17*Davalianeba!D120</f>
        <v>21.92322588811074</v>
      </c>
      <c r="K120" s="98">
        <f>Xarji_Saerto!$K$17*Davalianeba!D120</f>
        <v>28.897839844738883</v>
      </c>
      <c r="L120" s="98">
        <f>Xarji_Saerto!$L$17*Davalianeba!D120</f>
        <v>38.04356172474902</v>
      </c>
      <c r="M120" s="98">
        <f>Xarji_Saerto!$M$17*Davalianeba!D120</f>
        <v>16.838590414311053</v>
      </c>
      <c r="N120" s="98">
        <f>Xarji_Saerto!$N$17*Davalianeba!D120</f>
        <v>17.585974179394167</v>
      </c>
      <c r="O120" s="98">
        <f>Xarji_Saerto!$O$17*Davalianeba!D120</f>
        <v>35.507917475318585</v>
      </c>
    </row>
    <row r="121" spans="1:15" ht="14.25" thickBot="1">
      <c r="A121" s="4">
        <f>Davalianeba!A121</f>
        <v>512</v>
      </c>
      <c r="B121" s="43" t="str">
        <f>Davalianeba!B121</f>
        <v>g. quTaTelaZe</v>
      </c>
      <c r="C121" s="26">
        <f t="shared" si="1"/>
        <v>546.2727643236864</v>
      </c>
      <c r="D121" s="98">
        <f>Xarji_Saerto!$D$17*Davalianeba!D121</f>
        <v>36.73031305375079</v>
      </c>
      <c r="E121" s="98">
        <f>Xarji_Saerto!$E$17*Davalianeba!D121</f>
        <v>126.07070162855472</v>
      </c>
      <c r="F121" s="98">
        <f>Xarji_Saerto!$F$17*Davalianeba!D121</f>
        <v>117.23743945658612</v>
      </c>
      <c r="G121" s="98">
        <f>Xarji_Saerto!$G$17*Davalianeba!D121</f>
        <v>71.87336638258384</v>
      </c>
      <c r="H121" s="98">
        <f>Xarji_Saerto!$H$17*Davalianeba!D121</f>
        <v>18.386277529322445</v>
      </c>
      <c r="I121" s="98">
        <f>Xarji_Saerto!$I$17*Davalianeba!D121</f>
        <v>17.17755674626616</v>
      </c>
      <c r="J121" s="98">
        <f>Xarji_Saerto!$J$17*Davalianeba!D121</f>
        <v>21.92322588811074</v>
      </c>
      <c r="K121" s="98">
        <f>Xarji_Saerto!$K$17*Davalianeba!D121</f>
        <v>28.897839844738883</v>
      </c>
      <c r="L121" s="98">
        <f>Xarji_Saerto!$L$17*Davalianeba!D121</f>
        <v>38.04356172474902</v>
      </c>
      <c r="M121" s="98">
        <f>Xarji_Saerto!$M$17*Davalianeba!D121</f>
        <v>16.838590414311053</v>
      </c>
      <c r="N121" s="98">
        <f>Xarji_Saerto!$N$17*Davalianeba!D121</f>
        <v>17.585974179394167</v>
      </c>
      <c r="O121" s="98">
        <f>Xarji_Saerto!$O$17*Davalianeba!D121</f>
        <v>35.507917475318585</v>
      </c>
    </row>
    <row r="122" spans="1:15" ht="14.25" thickBot="1">
      <c r="A122" s="4">
        <f>Davalianeba!A122</f>
        <v>513</v>
      </c>
      <c r="B122" s="43" t="str">
        <f>Davalianeba!B122</f>
        <v>g. quTaTelaZe</v>
      </c>
      <c r="C122" s="26">
        <f t="shared" si="1"/>
        <v>546.2727643236864</v>
      </c>
      <c r="D122" s="98">
        <f>Xarji_Saerto!$D$17*Davalianeba!D122</f>
        <v>36.73031305375079</v>
      </c>
      <c r="E122" s="98">
        <f>Xarji_Saerto!$E$17*Davalianeba!D122</f>
        <v>126.07070162855472</v>
      </c>
      <c r="F122" s="98">
        <f>Xarji_Saerto!$F$17*Davalianeba!D122</f>
        <v>117.23743945658612</v>
      </c>
      <c r="G122" s="98">
        <f>Xarji_Saerto!$G$17*Davalianeba!D122</f>
        <v>71.87336638258384</v>
      </c>
      <c r="H122" s="98">
        <f>Xarji_Saerto!$H$17*Davalianeba!D122</f>
        <v>18.386277529322445</v>
      </c>
      <c r="I122" s="98">
        <f>Xarji_Saerto!$I$17*Davalianeba!D122</f>
        <v>17.17755674626616</v>
      </c>
      <c r="J122" s="98">
        <f>Xarji_Saerto!$J$17*Davalianeba!D122</f>
        <v>21.92322588811074</v>
      </c>
      <c r="K122" s="98">
        <f>Xarji_Saerto!$K$17*Davalianeba!D122</f>
        <v>28.897839844738883</v>
      </c>
      <c r="L122" s="98">
        <f>Xarji_Saerto!$L$17*Davalianeba!D122</f>
        <v>38.04356172474902</v>
      </c>
      <c r="M122" s="98">
        <f>Xarji_Saerto!$M$17*Davalianeba!D122</f>
        <v>16.838590414311053</v>
      </c>
      <c r="N122" s="98">
        <f>Xarji_Saerto!$N$17*Davalianeba!D122</f>
        <v>17.585974179394167</v>
      </c>
      <c r="O122" s="98">
        <f>Xarji_Saerto!$O$17*Davalianeba!D122</f>
        <v>35.507917475318585</v>
      </c>
    </row>
    <row r="123" spans="1:15" ht="14.25" thickBot="1">
      <c r="A123" s="4">
        <f>Davalianeba!A123</f>
        <v>514</v>
      </c>
      <c r="B123" s="43" t="str">
        <f>Davalianeba!B123</f>
        <v>m. nacvliSvili</v>
      </c>
      <c r="C123" s="26">
        <f t="shared" si="1"/>
        <v>1043.3317660956895</v>
      </c>
      <c r="D123" s="98">
        <f>Xarji_Saerto!$D$17*Davalianeba!D123</f>
        <v>70.15158889545195</v>
      </c>
      <c r="E123" s="98">
        <f>Xarji_Saerto!$E$17*Davalianeba!D123</f>
        <v>240.7836823896721</v>
      </c>
      <c r="F123" s="98">
        <f>Xarji_Saerto!$F$17*Davalianeba!D123</f>
        <v>223.91294743059692</v>
      </c>
      <c r="G123" s="98">
        <f>Xarji_Saerto!$G$17*Davalianeba!D123</f>
        <v>137.27165471268265</v>
      </c>
      <c r="H123" s="98">
        <f>Xarji_Saerto!$H$17*Davalianeba!D123</f>
        <v>35.11613365960683</v>
      </c>
      <c r="I123" s="98">
        <f>Xarji_Saerto!$I$17*Davalianeba!D123</f>
        <v>32.80758585773357</v>
      </c>
      <c r="J123" s="98">
        <f>Xarji_Saerto!$J$17*Davalianeba!D123</f>
        <v>41.87138638089618</v>
      </c>
      <c r="K123" s="98">
        <f>Xarji_Saerto!$K$17*Davalianeba!D123</f>
        <v>55.19227069445624</v>
      </c>
      <c r="L123" s="98">
        <f>Xarji_Saerto!$L$17*Davalianeba!D123</f>
        <v>72.6597755463675</v>
      </c>
      <c r="M123" s="98">
        <f>Xarji_Saerto!$M$17*Davalianeba!D123</f>
        <v>32.160190701206695</v>
      </c>
      <c r="N123" s="98">
        <f>Xarji_Saerto!$N$17*Davalianeba!D123</f>
        <v>33.58762636064472</v>
      </c>
      <c r="O123" s="98">
        <f>Xarji_Saerto!$O$17*Davalianeba!D123</f>
        <v>67.81692346637425</v>
      </c>
    </row>
    <row r="124" spans="1:15" ht="14.25" thickBot="1">
      <c r="A124" s="4">
        <f>Davalianeba!A124</f>
        <v>515</v>
      </c>
      <c r="B124" s="43" t="str">
        <f>Davalianeba!B124</f>
        <v>kandelaki</v>
      </c>
      <c r="C124" s="26">
        <f t="shared" si="1"/>
        <v>701.2961163614893</v>
      </c>
      <c r="D124" s="98">
        <f>Xarji_Saerto!$D$17*Davalianeba!D124</f>
        <v>47.15378027170709</v>
      </c>
      <c r="E124" s="98">
        <f>Xarji_Saerto!$E$17*Davalianeba!D124</f>
        <v>161.84752236098242</v>
      </c>
      <c r="F124" s="98">
        <f>Xarji_Saerto!$F$17*Davalianeba!D124</f>
        <v>150.5075236266984</v>
      </c>
      <c r="G124" s="98">
        <f>Xarji_Saerto!$G$17*Davalianeba!D124</f>
        <v>92.26986224791169</v>
      </c>
      <c r="H124" s="98">
        <f>Xarji_Saerto!$H$17*Davalianeba!D124</f>
        <v>23.60400493629233</v>
      </c>
      <c r="I124" s="98">
        <f>Xarji_Saerto!$I$17*Davalianeba!D124</f>
        <v>22.052268795882235</v>
      </c>
      <c r="J124" s="98">
        <f>Xarji_Saerto!$J$17*Davalianeba!D124</f>
        <v>28.14468188338541</v>
      </c>
      <c r="K124" s="98">
        <f>Xarji_Saerto!$K$17*Davalianeba!D124</f>
        <v>37.09857817905667</v>
      </c>
      <c r="L124" s="98">
        <f>Xarji_Saerto!$L$17*Davalianeba!D124</f>
        <v>48.83970761961022</v>
      </c>
      <c r="M124" s="98">
        <f>Xarji_Saerto!$M$17*Davalianeba!D124</f>
        <v>21.617109315669595</v>
      </c>
      <c r="N124" s="98">
        <f>Xarji_Saerto!$N$17*Davalianeba!D124</f>
        <v>22.576588473546565</v>
      </c>
      <c r="O124" s="98">
        <f>Xarji_Saerto!$O$17*Davalianeba!D124</f>
        <v>45.584488650746835</v>
      </c>
    </row>
    <row r="125" spans="1:15" ht="14.25" thickBot="1">
      <c r="A125" s="4">
        <f>Davalianeba!A125</f>
        <v>516</v>
      </c>
      <c r="B125" s="43" t="str">
        <f>Davalianeba!B125</f>
        <v>j.janaSia - x.rcxilaZe</v>
      </c>
      <c r="C125" s="26">
        <f t="shared" si="1"/>
        <v>546.2727643236864</v>
      </c>
      <c r="D125" s="98">
        <f>Xarji_Saerto!$D$17*Davalianeba!D125</f>
        <v>36.73031305375079</v>
      </c>
      <c r="E125" s="98">
        <f>Xarji_Saerto!$E$17*Davalianeba!D125</f>
        <v>126.07070162855472</v>
      </c>
      <c r="F125" s="98">
        <f>Xarji_Saerto!$F$17*Davalianeba!D125</f>
        <v>117.23743945658612</v>
      </c>
      <c r="G125" s="98">
        <f>Xarji_Saerto!$G$17*Davalianeba!D125</f>
        <v>71.87336638258384</v>
      </c>
      <c r="H125" s="98">
        <f>Xarji_Saerto!$H$17*Davalianeba!D125</f>
        <v>18.386277529322445</v>
      </c>
      <c r="I125" s="98">
        <f>Xarji_Saerto!$I$17*Davalianeba!D125</f>
        <v>17.17755674626616</v>
      </c>
      <c r="J125" s="98">
        <f>Xarji_Saerto!$J$17*Davalianeba!D125</f>
        <v>21.92322588811074</v>
      </c>
      <c r="K125" s="98">
        <f>Xarji_Saerto!$K$17*Davalianeba!D125</f>
        <v>28.897839844738883</v>
      </c>
      <c r="L125" s="98">
        <f>Xarji_Saerto!$L$17*Davalianeba!D125</f>
        <v>38.04356172474902</v>
      </c>
      <c r="M125" s="98">
        <f>Xarji_Saerto!$M$17*Davalianeba!D125</f>
        <v>16.838590414311053</v>
      </c>
      <c r="N125" s="98">
        <f>Xarji_Saerto!$N$17*Davalianeba!D125</f>
        <v>17.585974179394167</v>
      </c>
      <c r="O125" s="98">
        <f>Xarji_Saerto!$O$17*Davalianeba!D125</f>
        <v>35.507917475318585</v>
      </c>
    </row>
    <row r="126" spans="1:15" ht="14.25" thickBot="1">
      <c r="A126" s="4">
        <f>Davalianeba!A126</f>
        <v>517</v>
      </c>
      <c r="B126" s="43" t="str">
        <f>Davalianeba!B126</f>
        <v>გაბრიჩიძე ვახტანგი</v>
      </c>
      <c r="C126" s="26">
        <f t="shared" si="1"/>
        <v>546.2727643236864</v>
      </c>
      <c r="D126" s="98">
        <f>Xarji_Saerto!$D$17*Davalianeba!D126</f>
        <v>36.73031305375079</v>
      </c>
      <c r="E126" s="98">
        <f>Xarji_Saerto!$E$17*Davalianeba!D126</f>
        <v>126.07070162855472</v>
      </c>
      <c r="F126" s="98">
        <f>Xarji_Saerto!$F$17*Davalianeba!D126</f>
        <v>117.23743945658612</v>
      </c>
      <c r="G126" s="98">
        <f>Xarji_Saerto!$G$17*Davalianeba!D126</f>
        <v>71.87336638258384</v>
      </c>
      <c r="H126" s="98">
        <f>Xarji_Saerto!$H$17*Davalianeba!D126</f>
        <v>18.386277529322445</v>
      </c>
      <c r="I126" s="98">
        <f>Xarji_Saerto!$I$17*Davalianeba!D126</f>
        <v>17.17755674626616</v>
      </c>
      <c r="J126" s="98">
        <f>Xarji_Saerto!$J$17*Davalianeba!D126</f>
        <v>21.92322588811074</v>
      </c>
      <c r="K126" s="98">
        <f>Xarji_Saerto!$K$17*Davalianeba!D126</f>
        <v>28.897839844738883</v>
      </c>
      <c r="L126" s="98">
        <f>Xarji_Saerto!$L$17*Davalianeba!D126</f>
        <v>38.04356172474902</v>
      </c>
      <c r="M126" s="98">
        <f>Xarji_Saerto!$M$17*Davalianeba!D126</f>
        <v>16.838590414311053</v>
      </c>
      <c r="N126" s="98">
        <f>Xarji_Saerto!$N$17*Davalianeba!D126</f>
        <v>17.585974179394167</v>
      </c>
      <c r="O126" s="98">
        <f>Xarji_Saerto!$O$17*Davalianeba!D126</f>
        <v>35.507917475318585</v>
      </c>
    </row>
    <row r="127" spans="1:15" ht="14.25" thickBot="1">
      <c r="A127" s="4">
        <f>Davalianeba!A127</f>
        <v>518</v>
      </c>
      <c r="B127" s="43" t="str">
        <f>Davalianeba!B127</f>
        <v>გაბრიჩიძე ვახტანგი</v>
      </c>
      <c r="C127" s="26">
        <f t="shared" si="1"/>
        <v>546.2727643236864</v>
      </c>
      <c r="D127" s="98">
        <f>Xarji_Saerto!$D$17*Davalianeba!D127</f>
        <v>36.73031305375079</v>
      </c>
      <c r="E127" s="98">
        <f>Xarji_Saerto!$E$17*Davalianeba!D127</f>
        <v>126.07070162855472</v>
      </c>
      <c r="F127" s="98">
        <f>Xarji_Saerto!$F$17*Davalianeba!D127</f>
        <v>117.23743945658612</v>
      </c>
      <c r="G127" s="98">
        <f>Xarji_Saerto!$G$17*Davalianeba!D127</f>
        <v>71.87336638258384</v>
      </c>
      <c r="H127" s="98">
        <f>Xarji_Saerto!$H$17*Davalianeba!D127</f>
        <v>18.386277529322445</v>
      </c>
      <c r="I127" s="98">
        <f>Xarji_Saerto!$I$17*Davalianeba!D127</f>
        <v>17.17755674626616</v>
      </c>
      <c r="J127" s="98">
        <f>Xarji_Saerto!$J$17*Davalianeba!D127</f>
        <v>21.92322588811074</v>
      </c>
      <c r="K127" s="98">
        <f>Xarji_Saerto!$K$17*Davalianeba!D127</f>
        <v>28.897839844738883</v>
      </c>
      <c r="L127" s="98">
        <f>Xarji_Saerto!$L$17*Davalianeba!D127</f>
        <v>38.04356172474902</v>
      </c>
      <c r="M127" s="98">
        <f>Xarji_Saerto!$M$17*Davalianeba!D127</f>
        <v>16.838590414311053</v>
      </c>
      <c r="N127" s="98">
        <f>Xarji_Saerto!$N$17*Davalianeba!D127</f>
        <v>17.585974179394167</v>
      </c>
      <c r="O127" s="98">
        <f>Xarji_Saerto!$O$17*Davalianeba!D127</f>
        <v>35.507917475318585</v>
      </c>
    </row>
    <row r="128" spans="1:15" ht="14.25" thickBot="1">
      <c r="A128" s="4">
        <f>Davalianeba!A128</f>
        <v>519</v>
      </c>
      <c r="B128" s="43" t="str">
        <f>Davalianeba!B128</f>
        <v>T. seferTelaZe-guncaZe</v>
      </c>
      <c r="C128" s="26">
        <f t="shared" si="1"/>
        <v>546.2727643236864</v>
      </c>
      <c r="D128" s="98">
        <f>Xarji_Saerto!$D$17*Davalianeba!D128</f>
        <v>36.73031305375079</v>
      </c>
      <c r="E128" s="98">
        <f>Xarji_Saerto!$E$17*Davalianeba!D128</f>
        <v>126.07070162855472</v>
      </c>
      <c r="F128" s="98">
        <f>Xarji_Saerto!$F$17*Davalianeba!D128</f>
        <v>117.23743945658612</v>
      </c>
      <c r="G128" s="98">
        <f>Xarji_Saerto!$G$17*Davalianeba!D128</f>
        <v>71.87336638258384</v>
      </c>
      <c r="H128" s="98">
        <f>Xarji_Saerto!$H$17*Davalianeba!D128</f>
        <v>18.386277529322445</v>
      </c>
      <c r="I128" s="98">
        <f>Xarji_Saerto!$I$17*Davalianeba!D128</f>
        <v>17.17755674626616</v>
      </c>
      <c r="J128" s="98">
        <f>Xarji_Saerto!$J$17*Davalianeba!D128</f>
        <v>21.92322588811074</v>
      </c>
      <c r="K128" s="98">
        <f>Xarji_Saerto!$K$17*Davalianeba!D128</f>
        <v>28.897839844738883</v>
      </c>
      <c r="L128" s="98">
        <f>Xarji_Saerto!$L$17*Davalianeba!D128</f>
        <v>38.04356172474902</v>
      </c>
      <c r="M128" s="98">
        <f>Xarji_Saerto!$M$17*Davalianeba!D128</f>
        <v>16.838590414311053</v>
      </c>
      <c r="N128" s="98">
        <f>Xarji_Saerto!$N$17*Davalianeba!D128</f>
        <v>17.585974179394167</v>
      </c>
      <c r="O128" s="98">
        <f>Xarji_Saerto!$O$17*Davalianeba!D128</f>
        <v>35.507917475318585</v>
      </c>
    </row>
    <row r="129" spans="1:15" ht="14.25" thickBot="1">
      <c r="A129" s="4">
        <f>Davalianeba!A129</f>
        <v>520</v>
      </c>
      <c r="B129" s="43" t="str">
        <f>Davalianeba!B129</f>
        <v>T. seferTelaZe-guncaZe</v>
      </c>
      <c r="C129" s="26">
        <f t="shared" si="1"/>
        <v>546.2727643236864</v>
      </c>
      <c r="D129" s="98">
        <f>Xarji_Saerto!$D$17*Davalianeba!D129</f>
        <v>36.73031305375079</v>
      </c>
      <c r="E129" s="98">
        <f>Xarji_Saerto!$E$17*Davalianeba!D129</f>
        <v>126.07070162855472</v>
      </c>
      <c r="F129" s="98">
        <f>Xarji_Saerto!$F$17*Davalianeba!D129</f>
        <v>117.23743945658612</v>
      </c>
      <c r="G129" s="98">
        <f>Xarji_Saerto!$G$17*Davalianeba!D129</f>
        <v>71.87336638258384</v>
      </c>
      <c r="H129" s="98">
        <f>Xarji_Saerto!$H$17*Davalianeba!D129</f>
        <v>18.386277529322445</v>
      </c>
      <c r="I129" s="98">
        <f>Xarji_Saerto!$I$17*Davalianeba!D129</f>
        <v>17.17755674626616</v>
      </c>
      <c r="J129" s="98">
        <f>Xarji_Saerto!$J$17*Davalianeba!D129</f>
        <v>21.92322588811074</v>
      </c>
      <c r="K129" s="98">
        <f>Xarji_Saerto!$K$17*Davalianeba!D129</f>
        <v>28.897839844738883</v>
      </c>
      <c r="L129" s="98">
        <f>Xarji_Saerto!$L$17*Davalianeba!D129</f>
        <v>38.04356172474902</v>
      </c>
      <c r="M129" s="98">
        <f>Xarji_Saerto!$M$17*Davalianeba!D129</f>
        <v>16.838590414311053</v>
      </c>
      <c r="N129" s="98">
        <f>Xarji_Saerto!$N$17*Davalianeba!D129</f>
        <v>17.585974179394167</v>
      </c>
      <c r="O129" s="98">
        <f>Xarji_Saerto!$O$17*Davalianeba!D129</f>
        <v>35.507917475318585</v>
      </c>
    </row>
    <row r="130" spans="1:15" ht="14.25" thickBot="1">
      <c r="A130" s="4">
        <f>Davalianeba!A130</f>
        <v>521</v>
      </c>
      <c r="B130" s="43" t="str">
        <f>Davalianeba!B130</f>
        <v>მ.ასათიანი</v>
      </c>
      <c r="C130" s="26">
        <f t="shared" si="1"/>
        <v>546.2727643236864</v>
      </c>
      <c r="D130" s="98">
        <f>Xarji_Saerto!$D$17*Davalianeba!D130</f>
        <v>36.73031305375079</v>
      </c>
      <c r="E130" s="98">
        <f>Xarji_Saerto!$E$17*Davalianeba!D130</f>
        <v>126.07070162855472</v>
      </c>
      <c r="F130" s="98">
        <f>Xarji_Saerto!$F$17*Davalianeba!D130</f>
        <v>117.23743945658612</v>
      </c>
      <c r="G130" s="98">
        <f>Xarji_Saerto!$G$17*Davalianeba!D130</f>
        <v>71.87336638258384</v>
      </c>
      <c r="H130" s="98">
        <f>Xarji_Saerto!$H$17*Davalianeba!D130</f>
        <v>18.386277529322445</v>
      </c>
      <c r="I130" s="98">
        <f>Xarji_Saerto!$I$17*Davalianeba!D130</f>
        <v>17.17755674626616</v>
      </c>
      <c r="J130" s="98">
        <f>Xarji_Saerto!$J$17*Davalianeba!D130</f>
        <v>21.92322588811074</v>
      </c>
      <c r="K130" s="98">
        <f>Xarji_Saerto!$K$17*Davalianeba!D130</f>
        <v>28.897839844738883</v>
      </c>
      <c r="L130" s="98">
        <f>Xarji_Saerto!$L$17*Davalianeba!D130</f>
        <v>38.04356172474902</v>
      </c>
      <c r="M130" s="98">
        <f>Xarji_Saerto!$M$17*Davalianeba!D130</f>
        <v>16.838590414311053</v>
      </c>
      <c r="N130" s="98">
        <f>Xarji_Saerto!$N$17*Davalianeba!D130</f>
        <v>17.585974179394167</v>
      </c>
      <c r="O130" s="98">
        <f>Xarji_Saerto!$O$17*Davalianeba!D130</f>
        <v>35.507917475318585</v>
      </c>
    </row>
    <row r="131" spans="1:15" ht="14.25" thickBot="1">
      <c r="A131" s="4">
        <f>Davalianeba!A131</f>
        <v>522</v>
      </c>
      <c r="B131" s="43" t="str">
        <f>Davalianeba!B131</f>
        <v>m.kilaZe</v>
      </c>
      <c r="C131" s="26">
        <f t="shared" si="1"/>
        <v>563.4975812167759</v>
      </c>
      <c r="D131" s="98">
        <f>Xarji_Saerto!$D$17*Davalianeba!D131</f>
        <v>37.88847607796816</v>
      </c>
      <c r="E131" s="98">
        <f>Xarji_Saerto!$E$17*Davalianeba!D131</f>
        <v>130.04590393215778</v>
      </c>
      <c r="F131" s="98">
        <f>Xarji_Saerto!$F$17*Davalianeba!D131</f>
        <v>120.93411547548747</v>
      </c>
      <c r="G131" s="98">
        <f>Xarji_Saerto!$G$17*Davalianeba!D131</f>
        <v>74.1396437009536</v>
      </c>
      <c r="H131" s="98">
        <f>Xarji_Saerto!$H$17*Davalianeba!D131</f>
        <v>18.966025018985768</v>
      </c>
      <c r="I131" s="98">
        <f>Xarji_Saerto!$I$17*Davalianeba!D131</f>
        <v>17.719191418445725</v>
      </c>
      <c r="J131" s="98">
        <f>Xarji_Saerto!$J$17*Davalianeba!D131</f>
        <v>22.61449877647459</v>
      </c>
      <c r="K131" s="98">
        <f>Xarji_Saerto!$K$17*Davalianeba!D131</f>
        <v>29.809032992996414</v>
      </c>
      <c r="L131" s="98">
        <f>Xarji_Saerto!$L$17*Davalianeba!D131</f>
        <v>39.243133490844706</v>
      </c>
      <c r="M131" s="98">
        <f>Xarji_Saerto!$M$17*Davalianeba!D131</f>
        <v>17.369536958906444</v>
      </c>
      <c r="N131" s="98">
        <f>Xarji_Saerto!$N$17*Davalianeba!D131</f>
        <v>18.140486878744433</v>
      </c>
      <c r="O131" s="98">
        <f>Xarji_Saerto!$O$17*Davalianeba!D131</f>
        <v>36.62753649481061</v>
      </c>
    </row>
    <row r="132" spans="1:15" ht="14.25" thickBot="1">
      <c r="A132" s="4">
        <f>Davalianeba!A132</f>
        <v>523</v>
      </c>
      <c r="B132" s="43" t="str">
        <f>Davalianeba!B132</f>
        <v>n.janeliZe</v>
      </c>
      <c r="C132" s="26">
        <f t="shared" si="1"/>
        <v>548.7334524512708</v>
      </c>
      <c r="D132" s="98">
        <f>Xarji_Saerto!$D$17*Davalianeba!D132</f>
        <v>36.89576491435327</v>
      </c>
      <c r="E132" s="98">
        <f>Xarji_Saerto!$E$17*Davalianeba!D132</f>
        <v>126.6385876719266</v>
      </c>
      <c r="F132" s="98">
        <f>Xarji_Saerto!$F$17*Davalianeba!D132</f>
        <v>117.76553603071488</v>
      </c>
      <c r="G132" s="98">
        <f>Xarji_Saerto!$G$17*Davalianeba!D132</f>
        <v>72.1971202852081</v>
      </c>
      <c r="H132" s="98">
        <f>Xarji_Saerto!$H$17*Davalianeba!D132</f>
        <v>18.46909859927435</v>
      </c>
      <c r="I132" s="98">
        <f>Xarji_Saerto!$I$17*Davalianeba!D132</f>
        <v>17.254933128006098</v>
      </c>
      <c r="J132" s="98">
        <f>Xarji_Saerto!$J$17*Davalianeba!D132</f>
        <v>22.021979157877006</v>
      </c>
      <c r="K132" s="98">
        <f>Xarji_Saerto!$K$17*Davalianeba!D132</f>
        <v>29.02801029448996</v>
      </c>
      <c r="L132" s="98">
        <f>Xarji_Saerto!$L$17*Davalianeba!D132</f>
        <v>38.21492911990555</v>
      </c>
      <c r="M132" s="98">
        <f>Xarji_Saerto!$M$17*Davalianeba!D132</f>
        <v>16.914439920681822</v>
      </c>
      <c r="N132" s="98">
        <f>Xarji_Saerto!$N$17*Davalianeba!D132</f>
        <v>17.66519027930135</v>
      </c>
      <c r="O132" s="98">
        <f>Xarji_Saerto!$O$17*Davalianeba!D132</f>
        <v>35.66786304953174</v>
      </c>
    </row>
    <row r="133" spans="1:15" ht="14.25" thickBot="1">
      <c r="A133" s="4">
        <f>Davalianeba!A133</f>
        <v>524</v>
      </c>
      <c r="B133" s="43" t="str">
        <f>Davalianeba!B133</f>
        <v>x. CxeiZe</v>
      </c>
      <c r="C133" s="26">
        <f t="shared" si="1"/>
        <v>664.3857944477268</v>
      </c>
      <c r="D133" s="98">
        <f>Xarji_Saerto!$D$17*Davalianeba!D133</f>
        <v>44.67200236266988</v>
      </c>
      <c r="E133" s="98">
        <f>Xarji_Saerto!$E$17*Davalianeba!D133</f>
        <v>153.3292317104044</v>
      </c>
      <c r="F133" s="98">
        <f>Xarji_Saerto!$F$17*Davalianeba!D133</f>
        <v>142.58607501476692</v>
      </c>
      <c r="G133" s="98">
        <f>Xarji_Saerto!$G$17*Davalianeba!D133</f>
        <v>87.41355370854792</v>
      </c>
      <c r="H133" s="98">
        <f>Xarji_Saerto!$H$17*Davalianeba!D133</f>
        <v>22.361688887013788</v>
      </c>
      <c r="I133" s="98">
        <f>Xarji_Saerto!$I$17*Davalianeba!D133</f>
        <v>20.891623069783172</v>
      </c>
      <c r="J133" s="98">
        <f>Xarji_Saerto!$J$17*Davalianeba!D133</f>
        <v>26.663382836891444</v>
      </c>
      <c r="K133" s="98">
        <f>Xarji_Saerto!$K$17*Davalianeba!D133</f>
        <v>35.14602143279053</v>
      </c>
      <c r="L133" s="98">
        <f>Xarji_Saerto!$L$17*Davalianeba!D133</f>
        <v>46.26919669226233</v>
      </c>
      <c r="M133" s="98">
        <f>Xarji_Saerto!$M$17*Davalianeba!D133</f>
        <v>20.47936672010804</v>
      </c>
      <c r="N133" s="98">
        <f>Xarji_Saerto!$N$17*Davalianeba!D133</f>
        <v>21.388346974938855</v>
      </c>
      <c r="O133" s="98">
        <f>Xarji_Saerto!$O$17*Davalianeba!D133</f>
        <v>43.18530503754964</v>
      </c>
    </row>
    <row r="134" spans="1:15" ht="14.25" thickBot="1">
      <c r="A134" s="4">
        <f>Davalianeba!A134</f>
        <v>525</v>
      </c>
      <c r="B134" s="43" t="str">
        <f>Davalianeba!B134</f>
        <v>xoluaSvili</v>
      </c>
      <c r="C134" s="26">
        <f t="shared" si="1"/>
        <v>989.1966272888379</v>
      </c>
      <c r="D134" s="98">
        <f>Xarji_Saerto!$D$17*Davalianeba!D134</f>
        <v>66.51164796219739</v>
      </c>
      <c r="E134" s="98">
        <f>Xarji_Saerto!$E$17*Davalianeba!D134</f>
        <v>228.29018943549102</v>
      </c>
      <c r="F134" s="98">
        <f>Xarji_Saerto!$F$17*Davalianeba!D134</f>
        <v>212.2948227997641</v>
      </c>
      <c r="G134" s="98">
        <f>Xarji_Saerto!$G$17*Davalianeba!D134</f>
        <v>130.14906885494915</v>
      </c>
      <c r="H134" s="98">
        <f>Xarji_Saerto!$H$17*Davalianeba!D134</f>
        <v>33.294070120664976</v>
      </c>
      <c r="I134" s="98">
        <f>Xarji_Saerto!$I$17*Davalianeba!D134</f>
        <v>31.105305459454947</v>
      </c>
      <c r="J134" s="98">
        <f>Xarji_Saerto!$J$17*Davalianeba!D134</f>
        <v>39.69881444603837</v>
      </c>
      <c r="K134" s="98">
        <f>Xarji_Saerto!$K$17*Davalianeba!D134</f>
        <v>52.328520799932576</v>
      </c>
      <c r="L134" s="98">
        <f>Xarji_Saerto!$L$17*Davalianeba!D134</f>
        <v>68.88969285292391</v>
      </c>
      <c r="M134" s="98">
        <f>Xarji_Saerto!$M$17*Davalianeba!D134</f>
        <v>30.49150156104975</v>
      </c>
      <c r="N134" s="98">
        <f>Xarji_Saerto!$N$17*Davalianeba!D134</f>
        <v>31.84487216268674</v>
      </c>
      <c r="O134" s="98">
        <f>Xarji_Saerto!$O$17*Davalianeba!D134</f>
        <v>64.29812083368502</v>
      </c>
    </row>
    <row r="135" spans="1:15" ht="14.25" thickBot="1">
      <c r="A135" s="4">
        <f>Davalianeba!A135</f>
        <v>526</v>
      </c>
      <c r="B135" s="43" t="str">
        <f>Davalianeba!B135</f>
        <v>i.jinWvelaZe</v>
      </c>
      <c r="C135" s="26">
        <f t="shared" si="1"/>
        <v>1134.3772268163043</v>
      </c>
      <c r="D135" s="98">
        <f>Xarji_Saerto!$D$17*Davalianeba!D135</f>
        <v>76.27330773774376</v>
      </c>
      <c r="E135" s="98">
        <f>Xarji_Saerto!$E$17*Davalianeba!D135</f>
        <v>261.7954659944312</v>
      </c>
      <c r="F135" s="98">
        <f>Xarji_Saerto!$F$17*Davalianeba!D135</f>
        <v>243.45252067336128</v>
      </c>
      <c r="G135" s="98">
        <f>Xarji_Saerto!$G$17*Davalianeba!D135</f>
        <v>149.25054910977997</v>
      </c>
      <c r="H135" s="98">
        <f>Xarji_Saerto!$H$17*Davalianeba!D135</f>
        <v>38.18051324782724</v>
      </c>
      <c r="I135" s="98">
        <f>Xarji_Saerto!$I$17*Davalianeba!D135</f>
        <v>35.670511982111265</v>
      </c>
      <c r="J135" s="98">
        <f>Xarji_Saerto!$J$17*Davalianeba!D135</f>
        <v>45.52525736224798</v>
      </c>
      <c r="K135" s="98">
        <f>Xarji_Saerto!$K$17*Davalianeba!D135</f>
        <v>60.00857733524606</v>
      </c>
      <c r="L135" s="98">
        <f>Xarji_Saerto!$L$17*Davalianeba!D135</f>
        <v>79.00036916715901</v>
      </c>
      <c r="M135" s="98">
        <f>Xarji_Saerto!$M$17*Davalianeba!D135</f>
        <v>34.966622436925206</v>
      </c>
      <c r="N135" s="98">
        <f>Xarji_Saerto!$N$17*Davalianeba!D135</f>
        <v>36.518622057210415</v>
      </c>
      <c r="O135" s="98">
        <f>Xarji_Saerto!$O$17*Davalianeba!D135</f>
        <v>73.73490971226067</v>
      </c>
    </row>
    <row r="136" spans="1:15" ht="14.25" thickBot="1">
      <c r="A136" s="4">
        <f>Davalianeba!A136</f>
        <v>527</v>
      </c>
      <c r="B136" s="43" t="str">
        <f>Davalianeba!B136</f>
        <v>T. odiSaria</v>
      </c>
      <c r="C136" s="26">
        <f aca="true" t="shared" si="2" ref="C136:C148">SUM(D136:O136)</f>
        <v>1120.8434421145912</v>
      </c>
      <c r="D136" s="98">
        <f>Xarji_Saerto!$D$17*Davalianeba!D136</f>
        <v>75.36332250443012</v>
      </c>
      <c r="E136" s="98">
        <f>Xarji_Saerto!$E$17*Davalianeba!D136</f>
        <v>258.67209275588596</v>
      </c>
      <c r="F136" s="98">
        <f>Xarji_Saerto!$F$17*Davalianeba!D136</f>
        <v>240.54798951565306</v>
      </c>
      <c r="G136" s="98">
        <f>Xarji_Saerto!$G$17*Davalianeba!D136</f>
        <v>147.4699026453466</v>
      </c>
      <c r="H136" s="98">
        <f>Xarji_Saerto!$H$17*Davalianeba!D136</f>
        <v>37.724997363091774</v>
      </c>
      <c r="I136" s="98">
        <f>Xarji_Saerto!$I$17*Davalianeba!D136</f>
        <v>35.2449418825416</v>
      </c>
      <c r="J136" s="98">
        <f>Xarji_Saerto!$J$17*Davalianeba!D136</f>
        <v>44.982114378533524</v>
      </c>
      <c r="K136" s="98">
        <f>Xarji_Saerto!$K$17*Davalianeba!D136</f>
        <v>59.292639861615136</v>
      </c>
      <c r="L136" s="98">
        <f>Xarji_Saerto!$L$17*Davalianeba!D136</f>
        <v>78.0578484937981</v>
      </c>
      <c r="M136" s="98">
        <f>Xarji_Saerto!$M$17*Davalianeba!D136</f>
        <v>34.549450151885964</v>
      </c>
      <c r="N136" s="98">
        <f>Xarji_Saerto!$N$17*Davalianeba!D136</f>
        <v>36.08293350772092</v>
      </c>
      <c r="O136" s="98">
        <f>Xarji_Saerto!$O$17*Davalianeba!D136</f>
        <v>72.85520905408836</v>
      </c>
    </row>
    <row r="137" spans="1:15" ht="14.25" thickBot="1">
      <c r="A137" s="4">
        <f>Davalianeba!A137</f>
        <v>528</v>
      </c>
      <c r="B137" s="43" t="str">
        <f>Davalianeba!B137</f>
        <v>s.megeneiSvili</v>
      </c>
      <c r="C137" s="26">
        <f t="shared" si="2"/>
        <v>546.2727643236864</v>
      </c>
      <c r="D137" s="98">
        <f>Xarji_Saerto!$D$17*Davalianeba!D137</f>
        <v>36.73031305375079</v>
      </c>
      <c r="E137" s="98">
        <f>Xarji_Saerto!$E$17*Davalianeba!D137</f>
        <v>126.07070162855472</v>
      </c>
      <c r="F137" s="98">
        <f>Xarji_Saerto!$F$17*Davalianeba!D137</f>
        <v>117.23743945658612</v>
      </c>
      <c r="G137" s="98">
        <f>Xarji_Saerto!$G$17*Davalianeba!D137</f>
        <v>71.87336638258384</v>
      </c>
      <c r="H137" s="98">
        <f>Xarji_Saerto!$H$17*Davalianeba!D137</f>
        <v>18.386277529322445</v>
      </c>
      <c r="I137" s="98">
        <f>Xarji_Saerto!$I$17*Davalianeba!D137</f>
        <v>17.17755674626616</v>
      </c>
      <c r="J137" s="98">
        <f>Xarji_Saerto!$J$17*Davalianeba!D137</f>
        <v>21.92322588811074</v>
      </c>
      <c r="K137" s="98">
        <f>Xarji_Saerto!$K$17*Davalianeba!D137</f>
        <v>28.897839844738883</v>
      </c>
      <c r="L137" s="98">
        <f>Xarji_Saerto!$L$17*Davalianeba!D137</f>
        <v>38.04356172474902</v>
      </c>
      <c r="M137" s="98">
        <f>Xarji_Saerto!$M$17*Davalianeba!D137</f>
        <v>16.838590414311053</v>
      </c>
      <c r="N137" s="98">
        <f>Xarji_Saerto!$N$17*Davalianeba!D137</f>
        <v>17.585974179394167</v>
      </c>
      <c r="O137" s="98">
        <f>Xarji_Saerto!$O$17*Davalianeba!D137</f>
        <v>35.507917475318585</v>
      </c>
    </row>
    <row r="138" spans="1:15" ht="14.25" thickBot="1">
      <c r="A138" s="4">
        <f>Davalianeba!A138</f>
        <v>529</v>
      </c>
      <c r="B138" s="43" t="str">
        <f>Davalianeba!B138</f>
        <v>m. Sengelia</v>
      </c>
      <c r="C138" s="26">
        <f t="shared" si="2"/>
        <v>546.2727643236864</v>
      </c>
      <c r="D138" s="98">
        <f>Xarji_Saerto!$D$17*Davalianeba!D138</f>
        <v>36.73031305375079</v>
      </c>
      <c r="E138" s="98">
        <f>Xarji_Saerto!$E$17*Davalianeba!D138</f>
        <v>126.07070162855472</v>
      </c>
      <c r="F138" s="98">
        <f>Xarji_Saerto!$F$17*Davalianeba!D138</f>
        <v>117.23743945658612</v>
      </c>
      <c r="G138" s="98">
        <f>Xarji_Saerto!$G$17*Davalianeba!D138</f>
        <v>71.87336638258384</v>
      </c>
      <c r="H138" s="98">
        <f>Xarji_Saerto!$H$17*Davalianeba!D138</f>
        <v>18.386277529322445</v>
      </c>
      <c r="I138" s="98">
        <f>Xarji_Saerto!$I$17*Davalianeba!D138</f>
        <v>17.17755674626616</v>
      </c>
      <c r="J138" s="98">
        <f>Xarji_Saerto!$J$17*Davalianeba!D138</f>
        <v>21.92322588811074</v>
      </c>
      <c r="K138" s="98">
        <f>Xarji_Saerto!$K$17*Davalianeba!D138</f>
        <v>28.897839844738883</v>
      </c>
      <c r="L138" s="98">
        <f>Xarji_Saerto!$L$17*Davalianeba!D138</f>
        <v>38.04356172474902</v>
      </c>
      <c r="M138" s="98">
        <f>Xarji_Saerto!$M$17*Davalianeba!D138</f>
        <v>16.838590414311053</v>
      </c>
      <c r="N138" s="98">
        <f>Xarji_Saerto!$N$17*Davalianeba!D138</f>
        <v>17.585974179394167</v>
      </c>
      <c r="O138" s="98">
        <f>Xarji_Saerto!$O$17*Davalianeba!D138</f>
        <v>35.507917475318585</v>
      </c>
    </row>
    <row r="139" spans="1:15" ht="14.25" thickBot="1">
      <c r="A139" s="4">
        <f>Davalianeba!A139</f>
        <v>530</v>
      </c>
      <c r="B139" s="43" t="str">
        <f>Davalianeba!B139</f>
        <v>m. sulaberiZe</v>
      </c>
      <c r="C139" s="26">
        <f t="shared" si="2"/>
        <v>1106.0793133490859</v>
      </c>
      <c r="D139" s="98">
        <f>Xarji_Saerto!$D$17*Davalianeba!D139</f>
        <v>74.37061134081523</v>
      </c>
      <c r="E139" s="98">
        <f>Xarji_Saerto!$E$17*Davalianeba!D139</f>
        <v>255.26477649565473</v>
      </c>
      <c r="F139" s="98">
        <f>Xarji_Saerto!$F$17*Davalianeba!D139</f>
        <v>237.37941007088045</v>
      </c>
      <c r="G139" s="98">
        <f>Xarji_Saerto!$G$17*Davalianeba!D139</f>
        <v>145.52737922960108</v>
      </c>
      <c r="H139" s="98">
        <f>Xarji_Saerto!$H$17*Davalianeba!D139</f>
        <v>37.22807094338036</v>
      </c>
      <c r="I139" s="98">
        <f>Xarji_Saerto!$I$17*Davalianeba!D139</f>
        <v>34.78068359210198</v>
      </c>
      <c r="J139" s="98">
        <f>Xarji_Saerto!$J$17*Davalianeba!D139</f>
        <v>44.38959475993593</v>
      </c>
      <c r="K139" s="98">
        <f>Xarji_Saerto!$K$17*Davalianeba!D139</f>
        <v>58.51161716310868</v>
      </c>
      <c r="L139" s="98">
        <f>Xarji_Saerto!$L$17*Davalianeba!D139</f>
        <v>77.02964412285894</v>
      </c>
      <c r="M139" s="98">
        <f>Xarji_Saerto!$M$17*Davalianeba!D139</f>
        <v>34.09435311366134</v>
      </c>
      <c r="N139" s="98">
        <f>Xarji_Saerto!$N$17*Davalianeba!D139</f>
        <v>35.60763690827783</v>
      </c>
      <c r="O139" s="98">
        <f>Xarji_Saerto!$O$17*Davalianeba!D139</f>
        <v>71.89553560880948</v>
      </c>
    </row>
    <row r="140" spans="1:15" ht="14.25" thickBot="1">
      <c r="A140" s="4">
        <f>Davalianeba!A140</f>
        <v>531</v>
      </c>
      <c r="B140" s="43" t="str">
        <f>Davalianeba!B140</f>
        <v>z.favleniSvili</v>
      </c>
      <c r="C140" s="26">
        <f t="shared" si="2"/>
        <v>1106.0793133490859</v>
      </c>
      <c r="D140" s="98">
        <f>Xarji_Saerto!$D$17*Davalianeba!D140</f>
        <v>74.37061134081523</v>
      </c>
      <c r="E140" s="98">
        <f>Xarji_Saerto!$E$17*Davalianeba!D140</f>
        <v>255.26477649565473</v>
      </c>
      <c r="F140" s="98">
        <f>Xarji_Saerto!$F$17*Davalianeba!D140</f>
        <v>237.37941007088045</v>
      </c>
      <c r="G140" s="98">
        <f>Xarji_Saerto!$G$17*Davalianeba!D140</f>
        <v>145.52737922960108</v>
      </c>
      <c r="H140" s="98">
        <f>Xarji_Saerto!$H$17*Davalianeba!D140</f>
        <v>37.22807094338036</v>
      </c>
      <c r="I140" s="98">
        <f>Xarji_Saerto!$I$17*Davalianeba!D140</f>
        <v>34.78068359210198</v>
      </c>
      <c r="J140" s="98">
        <f>Xarji_Saerto!$J$17*Davalianeba!D140</f>
        <v>44.38959475993593</v>
      </c>
      <c r="K140" s="98">
        <f>Xarji_Saerto!$K$17*Davalianeba!D140</f>
        <v>58.51161716310868</v>
      </c>
      <c r="L140" s="98">
        <f>Xarji_Saerto!$L$17*Davalianeba!D140</f>
        <v>77.02964412285894</v>
      </c>
      <c r="M140" s="98">
        <f>Xarji_Saerto!$M$17*Davalianeba!D140</f>
        <v>34.09435311366134</v>
      </c>
      <c r="N140" s="98">
        <f>Xarji_Saerto!$N$17*Davalianeba!D140</f>
        <v>35.60763690827783</v>
      </c>
      <c r="O140" s="98">
        <f>Xarji_Saerto!$O$17*Davalianeba!D140</f>
        <v>71.89553560880948</v>
      </c>
    </row>
    <row r="141" spans="1:15" ht="14.25" thickBot="1">
      <c r="A141" s="4">
        <f>Davalianeba!A141</f>
        <v>532</v>
      </c>
      <c r="B141" s="43" t="str">
        <f>Davalianeba!B141</f>
        <v>v. giorgaZe</v>
      </c>
      <c r="C141" s="26">
        <f t="shared" si="2"/>
        <v>546.2727643236864</v>
      </c>
      <c r="D141" s="98">
        <f>Xarji_Saerto!$D$17*Davalianeba!D141</f>
        <v>36.73031305375079</v>
      </c>
      <c r="E141" s="98">
        <f>Xarji_Saerto!$E$17*Davalianeba!D141</f>
        <v>126.07070162855472</v>
      </c>
      <c r="F141" s="98">
        <f>Xarji_Saerto!$F$17*Davalianeba!D141</f>
        <v>117.23743945658612</v>
      </c>
      <c r="G141" s="98">
        <f>Xarji_Saerto!$G$17*Davalianeba!D141</f>
        <v>71.87336638258384</v>
      </c>
      <c r="H141" s="98">
        <f>Xarji_Saerto!$H$17*Davalianeba!D141</f>
        <v>18.386277529322445</v>
      </c>
      <c r="I141" s="98">
        <f>Xarji_Saerto!$I$17*Davalianeba!D141</f>
        <v>17.17755674626616</v>
      </c>
      <c r="J141" s="98">
        <f>Xarji_Saerto!$J$17*Davalianeba!D141</f>
        <v>21.92322588811074</v>
      </c>
      <c r="K141" s="98">
        <f>Xarji_Saerto!$K$17*Davalianeba!D141</f>
        <v>28.897839844738883</v>
      </c>
      <c r="L141" s="98">
        <f>Xarji_Saerto!$L$17*Davalianeba!D141</f>
        <v>38.04356172474902</v>
      </c>
      <c r="M141" s="98">
        <f>Xarji_Saerto!$M$17*Davalianeba!D141</f>
        <v>16.838590414311053</v>
      </c>
      <c r="N141" s="98">
        <f>Xarji_Saerto!$N$17*Davalianeba!D141</f>
        <v>17.585974179394167</v>
      </c>
      <c r="O141" s="98">
        <f>Xarji_Saerto!$O$17*Davalianeba!D141</f>
        <v>35.507917475318585</v>
      </c>
    </row>
    <row r="142" spans="1:15" ht="14.25" thickBot="1">
      <c r="A142" s="37">
        <f>Davalianeba!A142</f>
        <v>533</v>
      </c>
      <c r="B142" s="47" t="str">
        <f>Davalianeba!B142</f>
        <v>v. giorgaZe</v>
      </c>
      <c r="C142" s="39">
        <f t="shared" si="2"/>
        <v>546.2727643236864</v>
      </c>
      <c r="D142" s="98">
        <f>Xarji_Saerto!$D$17*Davalianeba!D142</f>
        <v>36.73031305375079</v>
      </c>
      <c r="E142" s="98">
        <f>Xarji_Saerto!$E$17*Davalianeba!D142</f>
        <v>126.07070162855472</v>
      </c>
      <c r="F142" s="98">
        <f>Xarji_Saerto!$F$17*Davalianeba!D142</f>
        <v>117.23743945658612</v>
      </c>
      <c r="G142" s="98">
        <f>Xarji_Saerto!$G$17*Davalianeba!D142</f>
        <v>71.87336638258384</v>
      </c>
      <c r="H142" s="98">
        <f>Xarji_Saerto!$H$17*Davalianeba!D142</f>
        <v>18.386277529322445</v>
      </c>
      <c r="I142" s="98">
        <f>Xarji_Saerto!$I$17*Davalianeba!D142</f>
        <v>17.17755674626616</v>
      </c>
      <c r="J142" s="98">
        <f>Xarji_Saerto!$J$17*Davalianeba!D142</f>
        <v>21.92322588811074</v>
      </c>
      <c r="K142" s="98">
        <f>Xarji_Saerto!$K$17*Davalianeba!D142</f>
        <v>28.897839844738883</v>
      </c>
      <c r="L142" s="98">
        <f>Xarji_Saerto!$L$17*Davalianeba!D142</f>
        <v>38.04356172474902</v>
      </c>
      <c r="M142" s="98">
        <f>Xarji_Saerto!$M$17*Davalianeba!D142</f>
        <v>16.838590414311053</v>
      </c>
      <c r="N142" s="98">
        <f>Xarji_Saerto!$N$17*Davalianeba!D142</f>
        <v>17.585974179394167</v>
      </c>
      <c r="O142" s="98">
        <f>Xarji_Saerto!$O$17*Davalianeba!D142</f>
        <v>35.507917475318585</v>
      </c>
    </row>
    <row r="143" spans="1:15" ht="14.25" thickBot="1">
      <c r="A143" s="63" t="str">
        <f>Davalianeba!A143</f>
        <v>kz 1</v>
      </c>
      <c r="B143" s="64" t="str">
        <f>Davalianeba!B143</f>
        <v>კომერციული თევზაძე</v>
      </c>
      <c r="C143" s="61">
        <f t="shared" si="2"/>
        <v>1536.945804489075</v>
      </c>
      <c r="D143" s="98">
        <f>Xarji_Saerto!$D$17*Davalianeba!D143</f>
        <v>103.34123213230966</v>
      </c>
      <c r="E143" s="98">
        <f>Xarji_Saerto!$E$17*Davalianeba!D143</f>
        <v>354.70162269006886</v>
      </c>
      <c r="F143" s="98">
        <f>Xarji_Saerto!$F$17*Davalianeba!D143</f>
        <v>329.8491202008275</v>
      </c>
      <c r="G143" s="98">
        <f>Xarji_Saerto!$G$17*Davalianeba!D143</f>
        <v>202.21668757910754</v>
      </c>
      <c r="H143" s="98">
        <f>Xarji_Saerto!$H$17*Davalianeba!D143</f>
        <v>51.73004029195857</v>
      </c>
      <c r="I143" s="98">
        <f>Xarji_Saerto!$I$17*Davalianeba!D143</f>
        <v>48.32928803476507</v>
      </c>
      <c r="J143" s="98">
        <f>Xarji_Saerto!$J$17*Davalianeba!D143</f>
        <v>61.68129229600887</v>
      </c>
      <c r="K143" s="98">
        <f>Xarji_Saerto!$K$17*Davalianeba!D143</f>
        <v>81.3044629145221</v>
      </c>
      <c r="L143" s="98">
        <f>Xarji_Saerto!$L$17*Davalianeba!D143</f>
        <v>107.03607501476685</v>
      </c>
      <c r="M143" s="98">
        <f>Xarji_Saerto!$M$17*Davalianeba!D143</f>
        <v>47.37560167918326</v>
      </c>
      <c r="N143" s="98">
        <f>Xarji_Saerto!$N$17*Davalianeba!D143</f>
        <v>49.478376002025215</v>
      </c>
      <c r="O143" s="98">
        <f>Xarji_Saerto!$O$17*Davalianeba!D143</f>
        <v>99.9020056535315</v>
      </c>
    </row>
    <row r="144" spans="1:15" ht="14.25" thickBot="1">
      <c r="A144" s="37" t="str">
        <f>Davalianeba!A144</f>
        <v>kz2</v>
      </c>
      <c r="B144" s="47">
        <f>Davalianeba!B144</f>
        <v>0</v>
      </c>
      <c r="C144" s="39">
        <f t="shared" si="2"/>
        <v>0</v>
      </c>
      <c r="D144" s="98">
        <f>Xarji_Saerto!$D$17*Davalianeba!D144</f>
        <v>0</v>
      </c>
      <c r="E144" s="98">
        <f>Xarji_Saerto!$E$17*Davalianeba!D144</f>
        <v>0</v>
      </c>
      <c r="F144" s="98">
        <f>Xarji_Saerto!$F$17*Davalianeba!D144</f>
        <v>0</v>
      </c>
      <c r="G144" s="98">
        <f>Xarji_Saerto!$G$17*Davalianeba!D144</f>
        <v>0</v>
      </c>
      <c r="H144" s="98">
        <f>Xarji_Saerto!$H$17*Davalianeba!D144</f>
        <v>0</v>
      </c>
      <c r="I144" s="98">
        <f>Xarji_Saerto!$I$17*Davalianeba!D144</f>
        <v>0</v>
      </c>
      <c r="J144" s="98">
        <f>Xarji_Saerto!$J$17*Davalianeba!D144</f>
        <v>0</v>
      </c>
      <c r="K144" s="98">
        <f>Xarji_Saerto!$K$17*Davalianeba!D144</f>
        <v>0</v>
      </c>
      <c r="L144" s="98">
        <f>Xarji_Saerto!$L$17*Davalianeba!D144</f>
        <v>0</v>
      </c>
      <c r="M144" s="98">
        <f>Xarji_Saerto!$M$17*Davalianeba!D144</f>
        <v>0</v>
      </c>
      <c r="N144" s="98">
        <f>Xarji_Saerto!$N$17*Davalianeba!D144</f>
        <v>0</v>
      </c>
      <c r="O144" s="98">
        <f>Xarji_Saerto!$O$17*Davalianeba!D144</f>
        <v>0</v>
      </c>
    </row>
    <row r="145" spans="1:15" ht="14.25" thickBot="1">
      <c r="A145" s="37" t="str">
        <f>Davalianeba!A145</f>
        <v>kz 3</v>
      </c>
      <c r="B145" s="47" t="str">
        <f>Davalianeba!B145</f>
        <v>komerciuli gamyreliZe</v>
      </c>
      <c r="C145" s="39">
        <f t="shared" si="2"/>
        <v>768.7189710572957</v>
      </c>
      <c r="D145" s="98">
        <f>Xarji_Saerto!$D$17*Davalianeba!D145</f>
        <v>51.68716125221507</v>
      </c>
      <c r="E145" s="98">
        <f>Xarji_Saerto!$E$17*Davalianeba!D145</f>
        <v>177.4075999493716</v>
      </c>
      <c r="F145" s="98">
        <f>Xarji_Saerto!$F$17*Davalianeba!D145</f>
        <v>164.97736975782658</v>
      </c>
      <c r="G145" s="98">
        <f>Xarji_Saerto!$G$17*Davalianeba!D145</f>
        <v>101.14071917981619</v>
      </c>
      <c r="H145" s="98">
        <f>Xarji_Saerto!$H$17*Davalianeba!D145</f>
        <v>25.87330225297447</v>
      </c>
      <c r="I145" s="98">
        <f>Xarji_Saerto!$I$17*Davalianeba!D145</f>
        <v>24.172381655556524</v>
      </c>
      <c r="J145" s="98">
        <f>Xarji_Saerto!$J$17*Davalianeba!D145</f>
        <v>30.850521474981058</v>
      </c>
      <c r="K145" s="98">
        <f>Xarji_Saerto!$K$17*Davalianeba!D145</f>
        <v>40.66524850223615</v>
      </c>
      <c r="L145" s="98">
        <f>Xarji_Saerto!$L$17*Davalianeba!D145</f>
        <v>53.53517424689907</v>
      </c>
      <c r="M145" s="98">
        <f>Xarji_Saerto!$M$17*Davalianeba!D145</f>
        <v>23.695385790228706</v>
      </c>
      <c r="N145" s="98">
        <f>Xarji_Saerto!$N$17*Davalianeba!D145</f>
        <v>24.747109611003324</v>
      </c>
      <c r="O145" s="98">
        <f>Xarji_Saerto!$O$17*Davalianeba!D145</f>
        <v>49.96699738418706</v>
      </c>
    </row>
    <row r="146" spans="1:15" ht="13.5" thickBot="1">
      <c r="A146" s="37" t="str">
        <f>Davalianeba!A146</f>
        <v>kz 4</v>
      </c>
      <c r="B146" s="289" t="str">
        <f>Davalianeba!B146</f>
        <v>MAGTI </v>
      </c>
      <c r="C146" s="39">
        <f t="shared" si="2"/>
        <v>0</v>
      </c>
      <c r="D146" s="98">
        <f>Xarji_Saerto!$D$17*Davalianeba!D146</f>
        <v>0</v>
      </c>
      <c r="E146" s="98">
        <f>Xarji_Saerto!$E$17*Davalianeba!D146</f>
        <v>0</v>
      </c>
      <c r="F146" s="98">
        <f>Xarji_Saerto!$F$17*Davalianeba!D146</f>
        <v>0</v>
      </c>
      <c r="G146" s="98">
        <f>Xarji_Saerto!$G$17*Davalianeba!D146</f>
        <v>0</v>
      </c>
      <c r="H146" s="98">
        <f>Xarji_Saerto!$H$17*Davalianeba!D146</f>
        <v>0</v>
      </c>
      <c r="I146" s="98">
        <f>Xarji_Saerto!$I$17*Davalianeba!D146</f>
        <v>0</v>
      </c>
      <c r="J146" s="98">
        <f>Xarji_Saerto!$J$17*Davalianeba!D146</f>
        <v>0</v>
      </c>
      <c r="K146" s="98">
        <f>Xarji_Saerto!$K$17*Davalianeba!D146</f>
        <v>0</v>
      </c>
      <c r="L146" s="98">
        <f>Xarji_Saerto!$L$17*Davalianeba!D146</f>
        <v>0</v>
      </c>
      <c r="M146" s="98">
        <f>Xarji_Saerto!$M$17*Davalianeba!D146</f>
        <v>0</v>
      </c>
      <c r="N146" s="98">
        <f>Xarji_Saerto!$N$17*Davalianeba!D146</f>
        <v>0</v>
      </c>
      <c r="O146" s="98">
        <f>Xarji_Saerto!$O$17*Davalianeba!D146</f>
        <v>0</v>
      </c>
    </row>
    <row r="147" spans="1:15" ht="13.5" thickBot="1">
      <c r="A147" s="37" t="str">
        <f>Davalianeba!A147</f>
        <v>kz 5</v>
      </c>
      <c r="B147" s="294" t="str">
        <f>Davalianeba!B147</f>
        <v>GeoCell</v>
      </c>
      <c r="C147" s="39">
        <f t="shared" si="2"/>
        <v>0</v>
      </c>
      <c r="D147" s="98">
        <f>Xarji_Saerto!$D$17*Davalianeba!D147</f>
        <v>0</v>
      </c>
      <c r="E147" s="98">
        <f>Xarji_Saerto!$E$17*Davalianeba!D147</f>
        <v>0</v>
      </c>
      <c r="F147" s="98">
        <f>Xarji_Saerto!$F$17*Davalianeba!D147</f>
        <v>0</v>
      </c>
      <c r="G147" s="98">
        <f>Xarji_Saerto!$G$17*Davalianeba!D147</f>
        <v>0</v>
      </c>
      <c r="H147" s="98">
        <f>Xarji_Saerto!$H$17*Davalianeba!D147</f>
        <v>0</v>
      </c>
      <c r="I147" s="98">
        <f>Xarji_Saerto!$I$17*Davalianeba!D147</f>
        <v>0</v>
      </c>
      <c r="J147" s="98">
        <f>Xarji_Saerto!$J$17*Davalianeba!D147</f>
        <v>0</v>
      </c>
      <c r="K147" s="98">
        <f>Xarji_Saerto!$K$17*Davalianeba!D147</f>
        <v>0</v>
      </c>
      <c r="L147" s="98">
        <f>Xarji_Saerto!$L$17*Davalianeba!D147</f>
        <v>0</v>
      </c>
      <c r="M147" s="98">
        <f>Xarji_Saerto!$M$17*Davalianeba!D147</f>
        <v>0</v>
      </c>
      <c r="N147" s="98">
        <f>Xarji_Saerto!$N$17*Davalianeba!D147</f>
        <v>0</v>
      </c>
      <c r="O147" s="98">
        <f>Xarji_Saerto!$O$17*Davalianeba!D147</f>
        <v>0</v>
      </c>
    </row>
    <row r="148" spans="1:15" ht="14.25" thickBot="1">
      <c r="A148" s="37">
        <f>Davalianeba!A148</f>
        <v>0</v>
      </c>
      <c r="B148" s="47">
        <f>Davalianeba!B148</f>
        <v>0</v>
      </c>
      <c r="C148" s="39">
        <f t="shared" si="2"/>
        <v>0</v>
      </c>
      <c r="D148" s="98">
        <f>Xarji_Saerto!$D$17*Davalianeba!D148</f>
        <v>0</v>
      </c>
      <c r="E148" s="98">
        <f>Xarji_Saerto!$E$17*Davalianeba!D148</f>
        <v>0</v>
      </c>
      <c r="F148" s="98">
        <f>Xarji_Saerto!$F$17*Davalianeba!D148</f>
        <v>0</v>
      </c>
      <c r="G148" s="98">
        <f>Xarji_Saerto!$G$17*Davalianeba!D148</f>
        <v>0</v>
      </c>
      <c r="H148" s="98">
        <f>Xarji_Saerto!$H$17*Davalianeba!D148</f>
        <v>0</v>
      </c>
      <c r="I148" s="98">
        <f>Xarji_Saerto!$I$17*Davalianeba!D148</f>
        <v>0</v>
      </c>
      <c r="J148" s="98">
        <f>Xarji_Saerto!$J$17*Davalianeba!D148</f>
        <v>0</v>
      </c>
      <c r="K148" s="98">
        <f>Xarji_Saerto!$K$17*Davalianeba!D148</f>
        <v>0</v>
      </c>
      <c r="L148" s="98">
        <f>Xarji_Saerto!$L$17*Davalianeba!D148</f>
        <v>0</v>
      </c>
      <c r="M148" s="98">
        <f>Xarji_Saerto!$M$17*Davalianeba!D148</f>
        <v>0</v>
      </c>
      <c r="N148" s="98">
        <f>Xarji_Saerto!$N$17*Davalianeba!D148</f>
        <v>0</v>
      </c>
      <c r="O148" s="98">
        <f>Xarji_Saerto!$O$17*Davalianeba!D148</f>
        <v>0</v>
      </c>
    </row>
    <row r="149" spans="1:15" ht="13.5">
      <c r="A149" s="36"/>
      <c r="B149" s="53" t="s">
        <v>120</v>
      </c>
      <c r="C149" s="14">
        <f>SUM(C7:C148)</f>
        <v>116646.46000000015</v>
      </c>
      <c r="D149" s="14">
        <f>SUM(D7:D148)</f>
        <v>7843.080000000021</v>
      </c>
      <c r="E149" s="14">
        <f aca="true" t="shared" si="3" ref="E149:O149">SUM(E7:E148)</f>
        <v>26920.070000000076</v>
      </c>
      <c r="F149" s="14">
        <f t="shared" si="3"/>
        <v>25033.890000000007</v>
      </c>
      <c r="G149" s="14">
        <f t="shared" si="3"/>
        <v>15347.230000000021</v>
      </c>
      <c r="H149" s="14">
        <f t="shared" si="3"/>
        <v>3926.0500000000034</v>
      </c>
      <c r="I149" s="14">
        <f t="shared" si="3"/>
        <v>3667.9500000000007</v>
      </c>
      <c r="J149" s="14">
        <f t="shared" si="3"/>
        <v>4681.30000000001</v>
      </c>
      <c r="K149" s="14">
        <f t="shared" si="3"/>
        <v>6170.600000000011</v>
      </c>
      <c r="L149" s="14">
        <f t="shared" si="3"/>
        <v>8123.5000000000255</v>
      </c>
      <c r="M149" s="14">
        <f t="shared" si="3"/>
        <v>3595.570000000004</v>
      </c>
      <c r="N149" s="14">
        <f t="shared" si="3"/>
        <v>3755.1600000000094</v>
      </c>
      <c r="O149" s="14">
        <f t="shared" si="3"/>
        <v>7582.060000000003</v>
      </c>
    </row>
    <row r="150" spans="3:15" ht="13.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3.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3.5">
      <c r="A152" s="351"/>
      <c r="B152" s="352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3.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3.5">
      <c r="A154" s="9"/>
      <c r="B154" s="48"/>
      <c r="C154" s="40"/>
      <c r="D154" s="41"/>
      <c r="E154" s="17"/>
      <c r="F154" s="17"/>
      <c r="G154" s="17"/>
      <c r="H154" s="17" t="s">
        <v>115</v>
      </c>
      <c r="I154" s="17"/>
      <c r="J154" s="17"/>
      <c r="K154" s="17"/>
      <c r="L154" s="17"/>
      <c r="M154" s="17"/>
      <c r="N154" s="17"/>
      <c r="O154" s="17"/>
    </row>
    <row r="155" spans="1:15" ht="13.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3.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3.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3.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3.5">
      <c r="A159" s="9"/>
      <c r="B159" s="48"/>
      <c r="C159" s="42"/>
      <c r="D159" s="9"/>
    </row>
    <row r="160" spans="1:4" ht="13.5">
      <c r="A160" s="9"/>
      <c r="B160" s="48"/>
      <c r="C160" s="42"/>
      <c r="D160" s="9"/>
    </row>
  </sheetData>
  <sheetProtection sheet="1" selectLockedCells="1"/>
  <mergeCells count="5">
    <mergeCell ref="A5:A6"/>
    <mergeCell ref="B5:B6"/>
    <mergeCell ref="C5:C6"/>
    <mergeCell ref="D5:O5"/>
    <mergeCell ref="A152:B15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85">
      <selection activeCell="I105" sqref="I105"/>
    </sheetView>
  </sheetViews>
  <sheetFormatPr defaultColWidth="9.140625" defaultRowHeight="12.75"/>
  <cols>
    <col min="1" max="1" width="3.00390625" style="213" customWidth="1"/>
    <col min="2" max="2" width="46.421875" style="213" customWidth="1"/>
    <col min="3" max="3" width="10.8515625" style="213" customWidth="1"/>
    <col min="4" max="9" width="9.421875" style="213" customWidth="1"/>
    <col min="10" max="10" width="9.8515625" style="213" customWidth="1"/>
    <col min="11" max="11" width="9.28125" style="213" customWidth="1"/>
    <col min="12" max="13" width="9.7109375" style="213" customWidth="1"/>
    <col min="14" max="14" width="9.421875" style="213" customWidth="1"/>
    <col min="15" max="15" width="10.00390625" style="213" customWidth="1"/>
    <col min="16" max="16384" width="9.140625" style="213" customWidth="1"/>
  </cols>
  <sheetData>
    <row r="1" spans="1:15" ht="15.75">
      <c r="A1" s="1"/>
      <c r="B1" s="21" t="s">
        <v>91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30" customHeight="1" thickBot="1">
      <c r="A3" s="253"/>
      <c r="B3" s="248"/>
      <c r="C3" s="28">
        <f>Davalianeba!E1</f>
        <v>2016</v>
      </c>
      <c r="D3" s="29" t="s">
        <v>79</v>
      </c>
      <c r="E3" s="30" t="s">
        <v>80</v>
      </c>
      <c r="F3" s="30" t="s">
        <v>81</v>
      </c>
      <c r="G3" s="30" t="s">
        <v>82</v>
      </c>
      <c r="H3" s="30" t="s">
        <v>83</v>
      </c>
      <c r="I3" s="30" t="s">
        <v>84</v>
      </c>
      <c r="J3" s="29" t="s">
        <v>71</v>
      </c>
      <c r="K3" s="29" t="s">
        <v>72</v>
      </c>
      <c r="L3" s="29" t="s">
        <v>73</v>
      </c>
      <c r="M3" s="29" t="s">
        <v>74</v>
      </c>
      <c r="N3" s="29" t="s">
        <v>75</v>
      </c>
      <c r="O3" s="31" t="s">
        <v>76</v>
      </c>
    </row>
    <row r="4" spans="1:15" ht="13.5">
      <c r="A4" s="254">
        <v>1</v>
      </c>
      <c r="B4" s="249" t="s">
        <v>383</v>
      </c>
      <c r="C4" s="180">
        <f>SUM(D4:O4)</f>
        <v>4517.59</v>
      </c>
      <c r="D4" s="181">
        <v>2687.59</v>
      </c>
      <c r="E4" s="182">
        <v>1830</v>
      </c>
      <c r="F4" s="32">
        <v>0</v>
      </c>
      <c r="G4" s="182">
        <v>0</v>
      </c>
      <c r="H4" s="182">
        <v>0</v>
      </c>
      <c r="I4" s="182">
        <v>0</v>
      </c>
      <c r="J4" s="182">
        <v>0</v>
      </c>
      <c r="K4" s="182">
        <v>0</v>
      </c>
      <c r="L4" s="182">
        <v>0</v>
      </c>
      <c r="M4" s="182">
        <v>0</v>
      </c>
      <c r="N4" s="182">
        <v>0</v>
      </c>
      <c r="O4" s="192">
        <v>0</v>
      </c>
    </row>
    <row r="5" spans="1:15" ht="13.5">
      <c r="A5" s="254">
        <v>2</v>
      </c>
      <c r="B5" s="309" t="s">
        <v>384</v>
      </c>
      <c r="C5" s="183">
        <f>SUM(D5:O5)</f>
        <v>6937.74</v>
      </c>
      <c r="D5" s="310"/>
      <c r="E5" s="311">
        <v>680.17</v>
      </c>
      <c r="F5" s="245">
        <v>397.15</v>
      </c>
      <c r="G5" s="311">
        <v>226.9</v>
      </c>
      <c r="H5" s="311">
        <v>458.6</v>
      </c>
      <c r="I5" s="311">
        <v>266.22</v>
      </c>
      <c r="J5" s="311">
        <v>1125.43</v>
      </c>
      <c r="K5" s="311">
        <v>1371.1</v>
      </c>
      <c r="L5" s="311">
        <v>2080.23</v>
      </c>
      <c r="M5" s="311">
        <v>14.5</v>
      </c>
      <c r="N5" s="311">
        <v>77.64</v>
      </c>
      <c r="O5" s="312">
        <v>239.8</v>
      </c>
    </row>
    <row r="6" spans="1:15" ht="13.5">
      <c r="A6" s="254">
        <v>3</v>
      </c>
      <c r="B6" s="250" t="s">
        <v>113</v>
      </c>
      <c r="C6" s="183">
        <f aca="true" t="shared" si="0" ref="C6:C16">SUM(D6:O6)</f>
        <v>53619.340000000004</v>
      </c>
      <c r="D6" s="184">
        <v>1570</v>
      </c>
      <c r="E6" s="185">
        <v>18966</v>
      </c>
      <c r="F6" s="65">
        <v>19266.52</v>
      </c>
      <c r="G6" s="185">
        <v>10066.82</v>
      </c>
      <c r="H6" s="185">
        <v>0</v>
      </c>
      <c r="I6" s="185">
        <v>0</v>
      </c>
      <c r="J6" s="185">
        <v>0</v>
      </c>
      <c r="K6" s="185">
        <v>0</v>
      </c>
      <c r="L6" s="185">
        <v>0</v>
      </c>
      <c r="M6" s="185">
        <v>0</v>
      </c>
      <c r="N6" s="185">
        <v>0</v>
      </c>
      <c r="O6" s="193">
        <v>3750</v>
      </c>
    </row>
    <row r="7" spans="1:15" ht="13.5">
      <c r="A7" s="254">
        <v>4</v>
      </c>
      <c r="B7" s="250" t="s">
        <v>59</v>
      </c>
      <c r="C7" s="183">
        <f t="shared" si="0"/>
        <v>5698.200000000001</v>
      </c>
      <c r="D7" s="184">
        <v>87.49</v>
      </c>
      <c r="E7" s="185">
        <v>175.45</v>
      </c>
      <c r="F7" s="65">
        <v>549.72</v>
      </c>
      <c r="G7" s="185">
        <v>580.93</v>
      </c>
      <c r="H7" s="185">
        <v>537.45</v>
      </c>
      <c r="I7" s="185">
        <v>471.73</v>
      </c>
      <c r="J7" s="185">
        <v>405.87</v>
      </c>
      <c r="K7" s="185">
        <v>257.5</v>
      </c>
      <c r="L7" s="185">
        <v>932.32</v>
      </c>
      <c r="M7" s="185">
        <v>447.23</v>
      </c>
      <c r="N7" s="185">
        <v>670.75</v>
      </c>
      <c r="O7" s="193">
        <v>581.76</v>
      </c>
    </row>
    <row r="8" spans="1:15" ht="13.5">
      <c r="A8" s="254">
        <v>5</v>
      </c>
      <c r="B8" s="250" t="s">
        <v>114</v>
      </c>
      <c r="C8" s="183">
        <f t="shared" si="0"/>
        <v>4791.76</v>
      </c>
      <c r="D8" s="184">
        <v>179</v>
      </c>
      <c r="E8" s="185">
        <v>1119</v>
      </c>
      <c r="F8" s="65">
        <v>663</v>
      </c>
      <c r="G8" s="185">
        <v>433.58</v>
      </c>
      <c r="H8" s="185">
        <v>0</v>
      </c>
      <c r="I8" s="185">
        <v>0</v>
      </c>
      <c r="J8" s="185">
        <v>175</v>
      </c>
      <c r="K8" s="185">
        <v>761</v>
      </c>
      <c r="L8" s="185">
        <v>1323.95</v>
      </c>
      <c r="M8" s="185">
        <v>128.84</v>
      </c>
      <c r="N8" s="185">
        <v>8.39</v>
      </c>
      <c r="O8" s="193">
        <v>0</v>
      </c>
    </row>
    <row r="9" spans="1:15" ht="13.5">
      <c r="A9" s="254">
        <v>6</v>
      </c>
      <c r="B9" s="250" t="s">
        <v>332</v>
      </c>
      <c r="C9" s="183">
        <f t="shared" si="0"/>
        <v>1294.83</v>
      </c>
      <c r="D9" s="184">
        <v>65</v>
      </c>
      <c r="E9" s="185">
        <v>117.45</v>
      </c>
      <c r="F9" s="65">
        <v>125.5</v>
      </c>
      <c r="G9" s="185">
        <v>194</v>
      </c>
      <c r="H9" s="185">
        <v>45</v>
      </c>
      <c r="I9" s="185">
        <v>45</v>
      </c>
      <c r="J9" s="185">
        <v>90</v>
      </c>
      <c r="K9" s="185">
        <v>124</v>
      </c>
      <c r="L9" s="185">
        <v>130</v>
      </c>
      <c r="M9" s="185">
        <v>120</v>
      </c>
      <c r="N9" s="185">
        <v>113.38</v>
      </c>
      <c r="O9" s="193">
        <v>125.5</v>
      </c>
    </row>
    <row r="10" spans="1:15" ht="13.5">
      <c r="A10" s="254">
        <v>7</v>
      </c>
      <c r="B10" s="250" t="s">
        <v>78</v>
      </c>
      <c r="C10" s="183">
        <f>SUM(D10:O10)</f>
        <v>1360</v>
      </c>
      <c r="D10" s="184">
        <v>0</v>
      </c>
      <c r="E10" s="185">
        <v>272</v>
      </c>
      <c r="F10" s="65">
        <v>272</v>
      </c>
      <c r="G10" s="185">
        <v>272</v>
      </c>
      <c r="H10" s="185">
        <v>0</v>
      </c>
      <c r="I10" s="185">
        <v>0</v>
      </c>
      <c r="J10" s="185">
        <v>0</v>
      </c>
      <c r="K10" s="185">
        <v>272</v>
      </c>
      <c r="L10" s="185">
        <v>272</v>
      </c>
      <c r="M10" s="185">
        <v>0</v>
      </c>
      <c r="N10" s="185">
        <v>0</v>
      </c>
      <c r="O10" s="193">
        <v>0</v>
      </c>
    </row>
    <row r="11" spans="1:15" ht="13.5">
      <c r="A11" s="254">
        <v>8</v>
      </c>
      <c r="B11" s="250" t="s">
        <v>77</v>
      </c>
      <c r="C11" s="183" t="s">
        <v>115</v>
      </c>
      <c r="D11" s="186"/>
      <c r="E11" s="187"/>
      <c r="F11" s="196"/>
      <c r="G11" s="187"/>
      <c r="H11" s="187"/>
      <c r="I11" s="187"/>
      <c r="J11" s="187"/>
      <c r="K11" s="187"/>
      <c r="L11" s="187"/>
      <c r="M11" s="187"/>
      <c r="N11" s="187"/>
      <c r="O11" s="194"/>
    </row>
    <row r="12" spans="1:15" ht="13.5">
      <c r="A12" s="254"/>
      <c r="B12" s="250" t="s">
        <v>119</v>
      </c>
      <c r="C12" s="183">
        <f t="shared" si="0"/>
        <v>12000</v>
      </c>
      <c r="D12" s="184">
        <v>1000</v>
      </c>
      <c r="E12" s="185">
        <v>1000</v>
      </c>
      <c r="F12" s="65">
        <v>1000</v>
      </c>
      <c r="G12" s="185">
        <v>1000</v>
      </c>
      <c r="H12" s="185">
        <v>1000</v>
      </c>
      <c r="I12" s="185">
        <v>1000</v>
      </c>
      <c r="J12" s="185">
        <v>1000</v>
      </c>
      <c r="K12" s="185">
        <v>1000</v>
      </c>
      <c r="L12" s="185">
        <v>1000</v>
      </c>
      <c r="M12" s="185">
        <v>1000</v>
      </c>
      <c r="N12" s="185">
        <v>1000</v>
      </c>
      <c r="O12" s="193">
        <v>1000</v>
      </c>
    </row>
    <row r="13" spans="1:15" ht="13.5">
      <c r="A13" s="254"/>
      <c r="B13" s="250" t="s">
        <v>118</v>
      </c>
      <c r="C13" s="183">
        <f t="shared" si="0"/>
        <v>4500</v>
      </c>
      <c r="D13" s="184">
        <v>375</v>
      </c>
      <c r="E13" s="185">
        <v>375</v>
      </c>
      <c r="F13" s="65">
        <v>375</v>
      </c>
      <c r="G13" s="185">
        <v>375</v>
      </c>
      <c r="H13" s="185">
        <v>375</v>
      </c>
      <c r="I13" s="185">
        <v>375</v>
      </c>
      <c r="J13" s="185">
        <v>375</v>
      </c>
      <c r="K13" s="185">
        <v>375</v>
      </c>
      <c r="L13" s="185">
        <v>375</v>
      </c>
      <c r="M13" s="185">
        <v>375</v>
      </c>
      <c r="N13" s="185">
        <v>375</v>
      </c>
      <c r="O13" s="193">
        <v>375</v>
      </c>
    </row>
    <row r="14" spans="1:15" ht="13.5">
      <c r="A14" s="254"/>
      <c r="B14" s="250" t="s">
        <v>117</v>
      </c>
      <c r="C14" s="183">
        <f t="shared" si="0"/>
        <v>5662</v>
      </c>
      <c r="D14" s="184">
        <v>412</v>
      </c>
      <c r="E14" s="185">
        <v>750</v>
      </c>
      <c r="F14" s="65">
        <v>750</v>
      </c>
      <c r="G14" s="185">
        <v>750</v>
      </c>
      <c r="H14" s="185">
        <v>250</v>
      </c>
      <c r="I14" s="185">
        <v>250</v>
      </c>
      <c r="J14" s="185">
        <v>250</v>
      </c>
      <c r="K14" s="185">
        <v>750</v>
      </c>
      <c r="L14" s="185">
        <v>750</v>
      </c>
      <c r="M14" s="185">
        <v>250</v>
      </c>
      <c r="N14" s="185">
        <v>250</v>
      </c>
      <c r="O14" s="193">
        <v>250</v>
      </c>
    </row>
    <row r="15" spans="1:15" ht="13.5">
      <c r="A15" s="254">
        <v>9</v>
      </c>
      <c r="B15" s="251" t="s">
        <v>329</v>
      </c>
      <c r="C15" s="183">
        <f>SUM(D15:O15)</f>
        <v>1620</v>
      </c>
      <c r="D15" s="198">
        <v>135</v>
      </c>
      <c r="E15" s="199">
        <v>135</v>
      </c>
      <c r="F15" s="200">
        <v>135</v>
      </c>
      <c r="G15" s="199">
        <v>135</v>
      </c>
      <c r="H15" s="199">
        <v>135</v>
      </c>
      <c r="I15" s="199">
        <v>135</v>
      </c>
      <c r="J15" s="199">
        <v>135</v>
      </c>
      <c r="K15" s="199">
        <v>135</v>
      </c>
      <c r="L15" s="199">
        <v>135</v>
      </c>
      <c r="M15" s="199">
        <v>135</v>
      </c>
      <c r="N15" s="199">
        <v>135</v>
      </c>
      <c r="O15" s="201">
        <v>135</v>
      </c>
    </row>
    <row r="16" spans="1:15" ht="14.25" thickBot="1">
      <c r="A16" s="255">
        <v>10</v>
      </c>
      <c r="B16" s="252" t="s">
        <v>116</v>
      </c>
      <c r="C16" s="188">
        <f t="shared" si="0"/>
        <v>14645</v>
      </c>
      <c r="D16" s="189">
        <v>1332</v>
      </c>
      <c r="E16" s="190">
        <v>1500</v>
      </c>
      <c r="F16" s="197">
        <v>1500</v>
      </c>
      <c r="G16" s="190">
        <v>1313</v>
      </c>
      <c r="H16" s="190">
        <v>1125</v>
      </c>
      <c r="I16" s="190">
        <v>1125</v>
      </c>
      <c r="J16" s="190">
        <v>1125</v>
      </c>
      <c r="K16" s="190">
        <v>1125</v>
      </c>
      <c r="L16" s="190">
        <v>1125</v>
      </c>
      <c r="M16" s="190">
        <v>1125</v>
      </c>
      <c r="N16" s="190">
        <v>1125</v>
      </c>
      <c r="O16" s="195">
        <v>1125</v>
      </c>
    </row>
    <row r="17" spans="1:15" ht="13.5">
      <c r="A17" s="1"/>
      <c r="B17" s="19" t="s">
        <v>2</v>
      </c>
      <c r="C17" s="191">
        <f aca="true" t="shared" si="1" ref="C17:O17">SUM(C4:C16)</f>
        <v>116646.46</v>
      </c>
      <c r="D17" s="191">
        <f t="shared" si="1"/>
        <v>7843.08</v>
      </c>
      <c r="E17" s="191">
        <f t="shared" si="1"/>
        <v>26920.07</v>
      </c>
      <c r="F17" s="191">
        <f t="shared" si="1"/>
        <v>25033.890000000003</v>
      </c>
      <c r="G17" s="191">
        <f t="shared" si="1"/>
        <v>15347.23</v>
      </c>
      <c r="H17" s="191">
        <f t="shared" si="1"/>
        <v>3926.05</v>
      </c>
      <c r="I17" s="191">
        <f t="shared" si="1"/>
        <v>3667.95</v>
      </c>
      <c r="J17" s="191">
        <f t="shared" si="1"/>
        <v>4681.3</v>
      </c>
      <c r="K17" s="191">
        <f t="shared" si="1"/>
        <v>6170.6</v>
      </c>
      <c r="L17" s="191">
        <f t="shared" si="1"/>
        <v>8123.5</v>
      </c>
      <c r="M17" s="191">
        <f t="shared" si="1"/>
        <v>3595.57</v>
      </c>
      <c r="N17" s="191">
        <f t="shared" si="1"/>
        <v>3755.16</v>
      </c>
      <c r="O17" s="191">
        <f t="shared" si="1"/>
        <v>7582.06</v>
      </c>
    </row>
    <row r="18" spans="2:15" ht="13.5">
      <c r="B18" s="296"/>
      <c r="C18" s="297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</row>
    <row r="19" ht="13.5">
      <c r="B19" s="296"/>
    </row>
    <row r="20" spans="2:3" ht="13.5">
      <c r="B20" s="296"/>
      <c r="C20" s="313"/>
    </row>
    <row r="21" ht="12.75">
      <c r="C21" s="313"/>
    </row>
    <row r="22" spans="2:11" ht="12.75">
      <c r="B22" s="317" t="s">
        <v>386</v>
      </c>
      <c r="C22" s="316">
        <v>35.8</v>
      </c>
      <c r="D22" s="377" t="s">
        <v>387</v>
      </c>
      <c r="E22" s="377"/>
      <c r="F22" s="377"/>
      <c r="G22" s="377"/>
      <c r="H22" s="377"/>
      <c r="I22" s="377"/>
      <c r="J22" s="377"/>
      <c r="K22" s="377"/>
    </row>
    <row r="23" spans="2:11" ht="12.75">
      <c r="B23" s="317"/>
      <c r="C23" s="316">
        <v>1500</v>
      </c>
      <c r="D23" s="378" t="s">
        <v>388</v>
      </c>
      <c r="E23" s="378"/>
      <c r="F23" s="378"/>
      <c r="G23" s="378"/>
      <c r="H23" s="378"/>
      <c r="I23" s="378"/>
      <c r="J23" s="378"/>
      <c r="K23" s="315"/>
    </row>
    <row r="24" spans="2:11" ht="12.75">
      <c r="B24" s="317"/>
      <c r="C24" s="316">
        <v>1281.4</v>
      </c>
      <c r="D24" s="378" t="s">
        <v>389</v>
      </c>
      <c r="E24" s="378"/>
      <c r="F24" s="378"/>
      <c r="G24" s="378"/>
      <c r="H24" s="378"/>
      <c r="I24" s="378"/>
      <c r="J24" s="378"/>
      <c r="K24" s="315"/>
    </row>
    <row r="25" spans="2:11" ht="12.75">
      <c r="B25" s="317"/>
      <c r="C25" s="316"/>
      <c r="D25" s="378"/>
      <c r="E25" s="378"/>
      <c r="F25" s="378"/>
      <c r="G25" s="378"/>
      <c r="H25" s="378"/>
      <c r="I25" s="378"/>
      <c r="J25" s="378"/>
      <c r="K25" s="315"/>
    </row>
    <row r="26" spans="2:11" ht="12.75">
      <c r="B26" s="317" t="s">
        <v>385</v>
      </c>
      <c r="C26" s="316">
        <v>37.59</v>
      </c>
      <c r="D26" s="378" t="s">
        <v>387</v>
      </c>
      <c r="E26" s="378"/>
      <c r="F26" s="378"/>
      <c r="G26" s="378"/>
      <c r="H26" s="378"/>
      <c r="I26" s="378"/>
      <c r="J26" s="378"/>
      <c r="K26" s="315"/>
    </row>
    <row r="27" spans="2:11" ht="16.5" customHeight="1">
      <c r="B27" s="317"/>
      <c r="C27" s="316">
        <v>750</v>
      </c>
      <c r="D27" s="378" t="s">
        <v>390</v>
      </c>
      <c r="E27" s="378"/>
      <c r="F27" s="378"/>
      <c r="G27" s="378"/>
      <c r="H27" s="378"/>
      <c r="I27" s="378"/>
      <c r="J27" s="378"/>
      <c r="K27" s="378"/>
    </row>
    <row r="28" spans="2:11" ht="16.5" customHeight="1">
      <c r="B28" s="317"/>
      <c r="C28" s="316">
        <v>1900</v>
      </c>
      <c r="D28" s="378" t="s">
        <v>391</v>
      </c>
      <c r="E28" s="378"/>
      <c r="F28" s="378"/>
      <c r="G28" s="378"/>
      <c r="H28" s="378"/>
      <c r="I28" s="378"/>
      <c r="J28" s="378"/>
      <c r="K28" s="315"/>
    </row>
    <row r="29" spans="2:11" ht="46.5" customHeight="1">
      <c r="B29" s="317"/>
      <c r="C29" s="316">
        <v>750</v>
      </c>
      <c r="D29" s="378" t="s">
        <v>392</v>
      </c>
      <c r="E29" s="378"/>
      <c r="F29" s="378"/>
      <c r="G29" s="378"/>
      <c r="H29" s="378"/>
      <c r="I29" s="378"/>
      <c r="J29" s="378"/>
      <c r="K29" s="315"/>
    </row>
    <row r="30" spans="2:10" ht="12.75">
      <c r="B30" s="317" t="s">
        <v>398</v>
      </c>
      <c r="C30" s="313" t="s">
        <v>401</v>
      </c>
      <c r="D30" s="379" t="s">
        <v>399</v>
      </c>
      <c r="E30" s="379"/>
      <c r="F30" s="379"/>
      <c r="G30" s="379"/>
      <c r="H30" s="379"/>
      <c r="I30" s="379"/>
      <c r="J30" s="379"/>
    </row>
    <row r="31" spans="2:10" ht="12.75">
      <c r="B31" s="317"/>
      <c r="C31" s="313" t="s">
        <v>400</v>
      </c>
      <c r="D31" s="379" t="s">
        <v>402</v>
      </c>
      <c r="E31" s="379"/>
      <c r="F31" s="379"/>
      <c r="G31" s="379"/>
      <c r="H31" s="379"/>
      <c r="I31" s="379"/>
      <c r="J31" s="379"/>
    </row>
    <row r="32" spans="2:10" ht="12.75">
      <c r="B32" s="317"/>
      <c r="C32" s="313" t="s">
        <v>403</v>
      </c>
      <c r="D32" s="314"/>
      <c r="E32" s="314"/>
      <c r="F32" s="314"/>
      <c r="G32" s="314"/>
      <c r="H32" s="314"/>
      <c r="I32" s="314"/>
      <c r="J32" s="314"/>
    </row>
    <row r="33" spans="2:10" ht="12.75">
      <c r="B33" s="317"/>
      <c r="C33" s="313" t="s">
        <v>404</v>
      </c>
      <c r="D33" s="314"/>
      <c r="E33" s="314"/>
      <c r="F33" s="314"/>
      <c r="G33" s="314"/>
      <c r="H33" s="314"/>
      <c r="I33" s="314"/>
      <c r="J33" s="314"/>
    </row>
    <row r="34" spans="2:10" ht="12.75">
      <c r="B34" s="317"/>
      <c r="C34" s="313" t="s">
        <v>405</v>
      </c>
      <c r="D34" s="314"/>
      <c r="E34" s="314"/>
      <c r="F34" s="314"/>
      <c r="G34" s="314"/>
      <c r="H34" s="314" t="s">
        <v>407</v>
      </c>
      <c r="I34" s="314"/>
      <c r="J34" s="314"/>
    </row>
    <row r="35" spans="2:10" ht="12.75">
      <c r="B35" s="317" t="s">
        <v>408</v>
      </c>
      <c r="C35" s="313"/>
      <c r="D35" s="314"/>
      <c r="E35" s="314"/>
      <c r="F35" s="314"/>
      <c r="G35" s="314"/>
      <c r="H35" s="314" t="s">
        <v>406</v>
      </c>
      <c r="I35" s="314"/>
      <c r="J35" s="314"/>
    </row>
    <row r="36" spans="2:10" ht="12.75">
      <c r="B36" s="317"/>
      <c r="C36" s="313" t="s">
        <v>409</v>
      </c>
      <c r="D36" s="314"/>
      <c r="E36" s="314"/>
      <c r="G36" s="314" t="s">
        <v>410</v>
      </c>
      <c r="H36" s="314"/>
      <c r="I36" s="314"/>
      <c r="J36" s="314"/>
    </row>
    <row r="37" spans="2:10" ht="12.75">
      <c r="B37" s="317"/>
      <c r="C37" s="313"/>
      <c r="D37" s="314"/>
      <c r="E37" s="314"/>
      <c r="F37" s="314" t="s">
        <v>411</v>
      </c>
      <c r="G37" s="314"/>
      <c r="H37" s="314"/>
      <c r="I37" s="314"/>
      <c r="J37" s="314"/>
    </row>
    <row r="38" spans="2:10" ht="12.75">
      <c r="B38" s="317" t="s">
        <v>412</v>
      </c>
      <c r="C38" s="313" t="s">
        <v>413</v>
      </c>
      <c r="D38" s="314"/>
      <c r="E38" s="314"/>
      <c r="F38" s="314"/>
      <c r="G38" s="314"/>
      <c r="H38" s="314"/>
      <c r="I38" s="314"/>
      <c r="J38" s="314"/>
    </row>
    <row r="39" spans="2:10" ht="12.75">
      <c r="B39" s="317"/>
      <c r="C39" s="313" t="s">
        <v>414</v>
      </c>
      <c r="D39" s="379" t="s">
        <v>415</v>
      </c>
      <c r="E39" s="379"/>
      <c r="F39" s="379"/>
      <c r="G39" s="379"/>
      <c r="H39" s="379"/>
      <c r="I39" s="379"/>
      <c r="J39" s="379"/>
    </row>
    <row r="40" spans="2:5" ht="12.75">
      <c r="B40" s="317"/>
      <c r="C40" s="313" t="s">
        <v>416</v>
      </c>
      <c r="D40" s="213" t="s">
        <v>115</v>
      </c>
      <c r="E40" s="213" t="s">
        <v>417</v>
      </c>
    </row>
    <row r="41" spans="2:5" ht="12.75">
      <c r="B41" s="317"/>
      <c r="C41" s="313" t="s">
        <v>418</v>
      </c>
      <c r="E41" s="213" t="s">
        <v>419</v>
      </c>
    </row>
    <row r="42" spans="2:6" ht="12.75">
      <c r="B42" s="317"/>
      <c r="C42" s="313"/>
      <c r="F42" s="213" t="s">
        <v>420</v>
      </c>
    </row>
    <row r="43" spans="2:3" ht="12.75">
      <c r="B43" s="317"/>
      <c r="C43" s="313"/>
    </row>
    <row r="44" spans="2:3" ht="12.75">
      <c r="B44" s="317" t="s">
        <v>421</v>
      </c>
      <c r="C44" s="313"/>
    </row>
    <row r="45" spans="2:3" ht="12.75">
      <c r="B45" s="317"/>
      <c r="C45" s="313" t="s">
        <v>422</v>
      </c>
    </row>
    <row r="46" spans="2:3" ht="12.75">
      <c r="B46" s="317"/>
      <c r="C46" s="313" t="s">
        <v>423</v>
      </c>
    </row>
    <row r="47" spans="2:3" ht="12.75">
      <c r="B47" s="317"/>
      <c r="C47" s="313" t="s">
        <v>424</v>
      </c>
    </row>
    <row r="48" spans="2:3" ht="12.75">
      <c r="B48" s="317"/>
      <c r="C48" s="313"/>
    </row>
    <row r="49" spans="2:3" ht="12.75">
      <c r="B49" s="317" t="s">
        <v>425</v>
      </c>
      <c r="C49" s="313"/>
    </row>
    <row r="50" spans="2:3" ht="12.75">
      <c r="B50" s="317"/>
      <c r="C50" s="313" t="s">
        <v>426</v>
      </c>
    </row>
    <row r="51" spans="2:3" ht="12.75">
      <c r="B51" s="317"/>
      <c r="C51" s="313" t="s">
        <v>427</v>
      </c>
    </row>
    <row r="52" spans="2:4" ht="12.75">
      <c r="B52" s="317"/>
      <c r="C52" s="313"/>
      <c r="D52" s="213" t="s">
        <v>428</v>
      </c>
    </row>
    <row r="53" spans="2:3" ht="12.75">
      <c r="B53" s="317"/>
      <c r="C53" s="313" t="s">
        <v>429</v>
      </c>
    </row>
    <row r="54" spans="2:3" ht="12.75">
      <c r="B54" s="317" t="s">
        <v>430</v>
      </c>
      <c r="C54" s="313"/>
    </row>
    <row r="55" spans="2:3" ht="12.75">
      <c r="B55" s="317"/>
      <c r="C55" s="313" t="s">
        <v>431</v>
      </c>
    </row>
    <row r="56" ht="12.75">
      <c r="C56" s="313" t="s">
        <v>432</v>
      </c>
    </row>
    <row r="57" ht="12.75">
      <c r="C57" s="313" t="s">
        <v>433</v>
      </c>
    </row>
    <row r="58" ht="12.75">
      <c r="C58" s="313" t="s">
        <v>434</v>
      </c>
    </row>
    <row r="59" spans="2:3" ht="12.75">
      <c r="B59" s="213" t="s">
        <v>444</v>
      </c>
      <c r="C59" s="313" t="s">
        <v>435</v>
      </c>
    </row>
    <row r="60" ht="12.75">
      <c r="C60" s="313" t="s">
        <v>436</v>
      </c>
    </row>
    <row r="61" ht="12.75">
      <c r="C61" s="313" t="s">
        <v>437</v>
      </c>
    </row>
    <row r="62" spans="3:4" ht="12.75">
      <c r="C62" s="313"/>
      <c r="D62" s="213" t="s">
        <v>438</v>
      </c>
    </row>
    <row r="63" ht="12.75">
      <c r="C63" s="313" t="s">
        <v>439</v>
      </c>
    </row>
    <row r="64" ht="12.75">
      <c r="C64" s="313" t="s">
        <v>440</v>
      </c>
    </row>
    <row r="65" ht="12.75">
      <c r="C65" s="313" t="s">
        <v>441</v>
      </c>
    </row>
    <row r="66" ht="12.75">
      <c r="C66" s="313" t="s">
        <v>442</v>
      </c>
    </row>
    <row r="67" ht="12.75">
      <c r="C67" s="313" t="s">
        <v>443</v>
      </c>
    </row>
    <row r="68" ht="12.75">
      <c r="C68" s="313"/>
    </row>
    <row r="69" spans="2:3" ht="12.75">
      <c r="B69" s="213" t="s">
        <v>445</v>
      </c>
      <c r="C69" s="313"/>
    </row>
    <row r="70" ht="12.75">
      <c r="C70" s="313" t="s">
        <v>446</v>
      </c>
    </row>
    <row r="71" ht="12.75">
      <c r="C71" s="313" t="s">
        <v>447</v>
      </c>
    </row>
    <row r="72" ht="12.75">
      <c r="C72" s="313"/>
    </row>
    <row r="73" spans="2:3" ht="12.75">
      <c r="B73" s="213" t="s">
        <v>448</v>
      </c>
      <c r="C73" s="313"/>
    </row>
    <row r="74" ht="12.75">
      <c r="C74" s="313"/>
    </row>
    <row r="75" spans="2:3" ht="12.75">
      <c r="B75" s="213" t="s">
        <v>115</v>
      </c>
      <c r="C75" s="313"/>
    </row>
    <row r="76" spans="2:3" ht="12.75">
      <c r="B76" s="213" t="s">
        <v>452</v>
      </c>
      <c r="C76" s="313"/>
    </row>
    <row r="77" ht="12.75">
      <c r="C77" s="313" t="s">
        <v>453</v>
      </c>
    </row>
    <row r="78" spans="3:5" ht="12.75">
      <c r="C78" s="313"/>
      <c r="D78" s="213" t="s">
        <v>454</v>
      </c>
      <c r="E78" s="213" t="s">
        <v>461</v>
      </c>
    </row>
    <row r="79" ht="12.75">
      <c r="C79" s="313" t="s">
        <v>455</v>
      </c>
    </row>
    <row r="80" ht="12.75">
      <c r="C80" s="313" t="s">
        <v>456</v>
      </c>
    </row>
    <row r="81" spans="3:6" ht="12.75">
      <c r="C81" s="313" t="s">
        <v>458</v>
      </c>
      <c r="F81" s="213" t="s">
        <v>459</v>
      </c>
    </row>
    <row r="82" ht="12.75">
      <c r="C82" s="313" t="s">
        <v>457</v>
      </c>
    </row>
    <row r="83" spans="2:3" ht="12.75">
      <c r="B83" s="213" t="s">
        <v>460</v>
      </c>
      <c r="C83" s="313"/>
    </row>
    <row r="84" ht="12.75">
      <c r="C84" s="313" t="s">
        <v>462</v>
      </c>
    </row>
    <row r="85" ht="12.75">
      <c r="C85" s="313"/>
    </row>
    <row r="86" spans="2:3" ht="12.75">
      <c r="B86" s="213" t="s">
        <v>463</v>
      </c>
      <c r="C86" s="313"/>
    </row>
    <row r="87" ht="12.75">
      <c r="C87" s="313"/>
    </row>
    <row r="88" spans="2:3" ht="12.75">
      <c r="B88" s="213" t="s">
        <v>464</v>
      </c>
      <c r="C88" s="313"/>
    </row>
    <row r="89" ht="12.75">
      <c r="C89" s="313" t="s">
        <v>465</v>
      </c>
    </row>
    <row r="90" ht="12.75">
      <c r="C90" s="313"/>
    </row>
    <row r="91" spans="2:3" ht="12.75">
      <c r="B91" s="213" t="s">
        <v>466</v>
      </c>
      <c r="C91" s="313"/>
    </row>
    <row r="92" ht="12.75">
      <c r="C92" s="313" t="s">
        <v>467</v>
      </c>
    </row>
    <row r="93" ht="12.75">
      <c r="C93" s="313"/>
    </row>
    <row r="94" spans="2:3" ht="12.75">
      <c r="B94" s="213" t="s">
        <v>468</v>
      </c>
      <c r="C94" s="313"/>
    </row>
    <row r="95" ht="12.75">
      <c r="C95" s="313"/>
    </row>
    <row r="96" spans="2:12" ht="12.75">
      <c r="B96" s="213" t="s">
        <v>469</v>
      </c>
      <c r="C96" s="313"/>
      <c r="J96" s="213" t="s">
        <v>475</v>
      </c>
      <c r="K96" s="213" t="s">
        <v>476</v>
      </c>
      <c r="L96" s="213">
        <v>14</v>
      </c>
    </row>
    <row r="97" ht="12.75">
      <c r="C97" s="313" t="s">
        <v>470</v>
      </c>
    </row>
    <row r="98" ht="12.75">
      <c r="C98" s="313" t="s">
        <v>474</v>
      </c>
    </row>
    <row r="99" spans="2:3" ht="12.75">
      <c r="B99" s="213" t="s">
        <v>471</v>
      </c>
      <c r="C99" s="313"/>
    </row>
    <row r="100" ht="12.75">
      <c r="C100" s="313" t="s">
        <v>472</v>
      </c>
    </row>
    <row r="101" spans="3:10" ht="12.75">
      <c r="C101" s="313" t="s">
        <v>473</v>
      </c>
      <c r="J101" s="213" t="s">
        <v>411</v>
      </c>
    </row>
    <row r="102" ht="12.75">
      <c r="C102" s="313"/>
    </row>
    <row r="103" ht="12.75">
      <c r="C103" s="313"/>
    </row>
    <row r="104" ht="12.75">
      <c r="C104" s="313"/>
    </row>
    <row r="105" ht="12.75">
      <c r="C105" s="313"/>
    </row>
    <row r="106" ht="12.75">
      <c r="C106" s="313"/>
    </row>
    <row r="107" ht="12.75">
      <c r="C107" s="313"/>
    </row>
    <row r="108" ht="12.75">
      <c r="C108" s="313"/>
    </row>
    <row r="109" ht="12.75">
      <c r="C109" s="313"/>
    </row>
    <row r="110" ht="12.75">
      <c r="C110" s="313"/>
    </row>
    <row r="111" ht="12.75">
      <c r="C111" s="313"/>
    </row>
    <row r="112" ht="12.75">
      <c r="C112" s="313"/>
    </row>
  </sheetData>
  <sheetProtection sheet="1" selectLockedCells="1"/>
  <mergeCells count="11">
    <mergeCell ref="D28:J28"/>
    <mergeCell ref="D29:J29"/>
    <mergeCell ref="D31:J31"/>
    <mergeCell ref="D39:J39"/>
    <mergeCell ref="D30:J30"/>
    <mergeCell ref="D22:K22"/>
    <mergeCell ref="D23:J23"/>
    <mergeCell ref="D24:J24"/>
    <mergeCell ref="D25:J25"/>
    <mergeCell ref="D26:J26"/>
    <mergeCell ref="D27:K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">
      <pane ySplit="6" topLeftCell="A137" activePane="bottomLeft" state="frozen"/>
      <selection pane="topLeft" activeCell="A1" sqref="A1"/>
      <selection pane="bottomLeft" activeCell="D149" sqref="D149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6384" width="9.140625" style="1" customWidth="1"/>
  </cols>
  <sheetData>
    <row r="1" ht="15.75">
      <c r="B1" s="44" t="s">
        <v>89</v>
      </c>
    </row>
    <row r="2" spans="2:7" ht="16.5" thickBot="1">
      <c r="B2" s="44"/>
      <c r="G2" s="17"/>
    </row>
    <row r="3" spans="2:15" ht="16.5" thickBot="1">
      <c r="B3" s="267" t="s">
        <v>369</v>
      </c>
      <c r="C3" s="268"/>
      <c r="D3" s="291">
        <v>0.1423788</v>
      </c>
      <c r="E3" s="291">
        <v>0.1423788</v>
      </c>
      <c r="F3" s="291">
        <v>0.1423788</v>
      </c>
      <c r="G3" s="291">
        <v>0.1423788</v>
      </c>
      <c r="H3" s="291">
        <v>0.1423788</v>
      </c>
      <c r="I3" s="291">
        <v>0.1423788</v>
      </c>
      <c r="J3" s="291">
        <v>0.1423788</v>
      </c>
      <c r="K3" s="291">
        <v>0.1423788</v>
      </c>
      <c r="L3" s="291">
        <v>0.1423788</v>
      </c>
      <c r="M3" s="291">
        <v>0.1423788</v>
      </c>
      <c r="N3" s="291">
        <v>0.1423788</v>
      </c>
      <c r="O3" s="291">
        <v>0.1423788</v>
      </c>
    </row>
    <row r="4" ht="14.25" thickBot="1">
      <c r="C4" s="22"/>
    </row>
    <row r="5" spans="1:15" ht="13.5" thickBot="1">
      <c r="A5" s="367" t="s">
        <v>60</v>
      </c>
      <c r="B5" s="369" t="s">
        <v>3</v>
      </c>
      <c r="C5" s="371" t="s">
        <v>2</v>
      </c>
      <c r="D5" s="373">
        <f>Davalianeba!E1</f>
        <v>2016</v>
      </c>
      <c r="E5" s="374"/>
      <c r="F5" s="374"/>
      <c r="G5" s="374"/>
      <c r="H5" s="374"/>
      <c r="I5" s="374"/>
      <c r="J5" s="374"/>
      <c r="K5" s="375"/>
      <c r="L5" s="375"/>
      <c r="M5" s="375"/>
      <c r="N5" s="375"/>
      <c r="O5" s="376"/>
    </row>
    <row r="6" spans="1:15" ht="13.5" thickBot="1">
      <c r="A6" s="368"/>
      <c r="B6" s="370"/>
      <c r="C6" s="372"/>
      <c r="D6" s="23" t="s">
        <v>79</v>
      </c>
      <c r="E6" s="24" t="s">
        <v>80</v>
      </c>
      <c r="F6" s="24" t="s">
        <v>81</v>
      </c>
      <c r="G6" s="24" t="s">
        <v>82</v>
      </c>
      <c r="H6" s="24" t="s">
        <v>83</v>
      </c>
      <c r="I6" s="24" t="s">
        <v>84</v>
      </c>
      <c r="J6" s="24" t="s">
        <v>71</v>
      </c>
      <c r="K6" s="24" t="s">
        <v>72</v>
      </c>
      <c r="L6" s="24" t="s">
        <v>73</v>
      </c>
      <c r="M6" s="24" t="s">
        <v>74</v>
      </c>
      <c r="N6" s="24" t="s">
        <v>75</v>
      </c>
      <c r="O6" s="25" t="s">
        <v>76</v>
      </c>
    </row>
    <row r="7" spans="1:15" ht="19.5" customHeight="1" thickBot="1">
      <c r="A7" s="4">
        <f>Davalianeba!A7</f>
        <v>101</v>
      </c>
      <c r="B7" s="43" t="str">
        <f>Davalianeba!B7</f>
        <v>baqraZe maka</v>
      </c>
      <c r="C7" s="26">
        <f>SUM(D7:O7)</f>
        <v>122.3033892</v>
      </c>
      <c r="D7" s="98">
        <f>D$3*IF((El_mricxveli!F7-El_mricxveli!E7)&gt;0,(El_mricxveli!F7-El_mricxveli!E7),0)</f>
        <v>0</v>
      </c>
      <c r="E7" s="98">
        <f>E$3*IF((El_mricxveli!G7-El_mricxveli!F7)&gt;0,(El_mricxveli!G7-El_mricxveli!F7),0)</f>
        <v>46.7002464</v>
      </c>
      <c r="F7" s="98">
        <f>F$3*IF((El_mricxveli!H7-El_mricxveli!G7)&gt;0,(El_mricxveli!H7-El_mricxveli!G7),0)</f>
        <v>0</v>
      </c>
      <c r="G7" s="98">
        <f>G$3*IF((El_mricxveli!I7-El_mricxveli!H7)&gt;0,(El_mricxveli!I7-El_mricxveli!H7),0)</f>
        <v>0.42713639999999997</v>
      </c>
      <c r="H7" s="98">
        <f>H$3*IF((El_mricxveli!J7-El_mricxveli!I7)&gt;0,(El_mricxveli!J7-El_mricxveli!I7),0)</f>
        <v>0</v>
      </c>
      <c r="I7" s="98">
        <f>I$3*IF((El_mricxveli!K7-El_mricxveli!J7)&gt;0,(El_mricxveli!K7-El_mricxveli!J7),0)</f>
        <v>0</v>
      </c>
      <c r="J7" s="98">
        <f>J$3*IF((El_mricxveli!L7-El_mricxveli!K7)&gt;0,(El_mricxveli!L7-El_mricxveli!K7),0)</f>
        <v>0</v>
      </c>
      <c r="K7" s="98">
        <f>K$3*IF((El_mricxveli!M7-El_mricxveli!L7)&gt;0,(El_mricxveli!M7-El_mricxveli!L7),0)</f>
        <v>39.4389276</v>
      </c>
      <c r="L7" s="98">
        <f>L$3*IF((El_mricxveli!N7-El_mricxveli!M7)&gt;0,(El_mricxveli!N7-El_mricxveli!M7),0)</f>
        <v>35.7370788</v>
      </c>
      <c r="M7" s="98">
        <f>M$3*IF((El_mricxveli!O7-El_mricxveli!N7)&gt;0,(El_mricxveli!O7-El_mricxveli!N7),0)</f>
        <v>0</v>
      </c>
      <c r="N7" s="98">
        <f>N$3*IF((El_mricxveli!P7-El_mricxveli!O7)&gt;0,(El_mricxveli!P7-El_mricxveli!O7),0)</f>
        <v>0</v>
      </c>
      <c r="O7" s="98">
        <f>O$3*IF((El_mricxveli!Q7-El_mricxveli!P7)&gt;0,(El_mricxveli!Q7-El_mricxveli!P7),0)</f>
        <v>0</v>
      </c>
    </row>
    <row r="8" spans="1:15" ht="15" customHeight="1" thickBot="1">
      <c r="A8" s="4">
        <f>Davalianeba!A8</f>
        <v>102</v>
      </c>
      <c r="B8" s="43" t="str">
        <f>Davalianeba!B8</f>
        <v>baqraZe</v>
      </c>
      <c r="C8" s="26">
        <f aca="true" t="shared" si="0" ref="C8:C71">SUM(D8:O8)</f>
        <v>188.2247736</v>
      </c>
      <c r="D8" s="98">
        <f>D$3*IF((El_mricxveli!F8-El_mricxveli!E8)&gt;0,(El_mricxveli!F8-El_mricxveli!E8),0)</f>
        <v>33.459018</v>
      </c>
      <c r="E8" s="98">
        <f>E$3*IF((El_mricxveli!G8-El_mricxveli!F8)&gt;0,(El_mricxveli!G8-El_mricxveli!F8),0)</f>
        <v>14.3802588</v>
      </c>
      <c r="F8" s="98">
        <f>F$3*IF((El_mricxveli!H8-El_mricxveli!G8)&gt;0,(El_mricxveli!H8-El_mricxveli!G8),0)</f>
        <v>0</v>
      </c>
      <c r="G8" s="98">
        <f>G$3*IF((El_mricxveli!I8-El_mricxveli!H8)&gt;0,(El_mricxveli!I8-El_mricxveli!H8),0)</f>
        <v>18.7940016</v>
      </c>
      <c r="H8" s="98">
        <f>H$3*IF((El_mricxveli!J8-El_mricxveli!I8)&gt;0,(El_mricxveli!J8-El_mricxveli!I8),0)</f>
        <v>0</v>
      </c>
      <c r="I8" s="98">
        <f>I$3*IF((El_mricxveli!K8-El_mricxveli!J8)&gt;0,(El_mricxveli!K8-El_mricxveli!J8),0)</f>
        <v>0</v>
      </c>
      <c r="J8" s="98">
        <f>J$3*IF((El_mricxveli!L8-El_mricxveli!K8)&gt;0,(El_mricxveli!L8-El_mricxveli!K8),0)</f>
        <v>0</v>
      </c>
      <c r="K8" s="98">
        <f>K$3*IF((El_mricxveli!M8-El_mricxveli!L8)&gt;0,(El_mricxveli!M8-El_mricxveli!L8),0)</f>
        <v>63.6433236</v>
      </c>
      <c r="L8" s="98">
        <f>L$3*IF((El_mricxveli!N8-El_mricxveli!M8)&gt;0,(El_mricxveli!N8-El_mricxveli!M8),0)</f>
        <v>47.8392768</v>
      </c>
      <c r="M8" s="98">
        <f>M$3*IF((El_mricxveli!O8-El_mricxveli!N8)&gt;0,(El_mricxveli!O8-El_mricxveli!N8),0)</f>
        <v>10.1088948</v>
      </c>
      <c r="N8" s="98">
        <f>N$3*IF((El_mricxveli!P8-El_mricxveli!O8)&gt;0,(El_mricxveli!P8-El_mricxveli!O8),0)</f>
        <v>0</v>
      </c>
      <c r="O8" s="98">
        <f>O$3*IF((El_mricxveli!Q8-El_mricxveli!P8)&gt;0,(El_mricxveli!Q8-El_mricxveli!P8),0)</f>
        <v>0</v>
      </c>
    </row>
    <row r="9" spans="1:15" ht="16.5" customHeight="1" thickBot="1">
      <c r="A9" s="4">
        <f>Davalianeba!A9</f>
        <v>103</v>
      </c>
      <c r="B9" s="43" t="str">
        <f>Davalianeba!B9</f>
        <v>b.saluqvaZe - oTari</v>
      </c>
      <c r="C9" s="26">
        <f t="shared" si="0"/>
        <v>126.43237439999999</v>
      </c>
      <c r="D9" s="98">
        <f>D$3*IF((El_mricxveli!F9-El_mricxveli!E9)&gt;0,(El_mricxveli!F9-El_mricxveli!E9),0)</f>
        <v>13.525986</v>
      </c>
      <c r="E9" s="98">
        <f>E$3*IF((El_mricxveli!G9-El_mricxveli!F9)&gt;0,(El_mricxveli!G9-El_mricxveli!F9),0)</f>
        <v>18.9363804</v>
      </c>
      <c r="F9" s="98">
        <f>F$3*IF((El_mricxveli!H9-El_mricxveli!G9)&gt;0,(El_mricxveli!H9-El_mricxveli!G9),0)</f>
        <v>8.2579704</v>
      </c>
      <c r="G9" s="98">
        <f>G$3*IF((El_mricxveli!I9-El_mricxveli!H9)&gt;0,(El_mricxveli!I9-El_mricxveli!H9),0)</f>
        <v>14.8073952</v>
      </c>
      <c r="H9" s="98">
        <f>H$3*IF((El_mricxveli!J9-El_mricxveli!I9)&gt;0,(El_mricxveli!J9-El_mricxveli!I9),0)</f>
        <v>0</v>
      </c>
      <c r="I9" s="98">
        <f>I$3*IF((El_mricxveli!K9-El_mricxveli!J9)&gt;0,(El_mricxveli!K9-El_mricxveli!J9),0)</f>
        <v>0</v>
      </c>
      <c r="J9" s="98">
        <f>J$3*IF((El_mricxveli!L9-El_mricxveli!K9)&gt;0,(El_mricxveli!L9-El_mricxveli!K9),0)</f>
        <v>0</v>
      </c>
      <c r="K9" s="98">
        <f>K$3*IF((El_mricxveli!M9-El_mricxveli!L9)&gt;0,(El_mricxveli!M9-El_mricxveli!L9),0)</f>
        <v>33.8861544</v>
      </c>
      <c r="L9" s="98">
        <f>L$3*IF((El_mricxveli!N9-El_mricxveli!M9)&gt;0,(El_mricxveli!N9-El_mricxveli!M9),0)</f>
        <v>37.018488</v>
      </c>
      <c r="M9" s="98">
        <f>M$3*IF((El_mricxveli!O9-El_mricxveli!N9)&gt;0,(El_mricxveli!O9-El_mricxveli!N9),0)</f>
        <v>0</v>
      </c>
      <c r="N9" s="98">
        <f>N$3*IF((El_mricxveli!P9-El_mricxveli!O9)&gt;0,(El_mricxveli!P9-El_mricxveli!O9),0)</f>
        <v>0</v>
      </c>
      <c r="O9" s="98">
        <f>O$3*IF((El_mricxveli!Q9-El_mricxveli!P9)&gt;0,(El_mricxveli!Q9-El_mricxveli!P9),0)</f>
        <v>0</v>
      </c>
    </row>
    <row r="10" spans="1:15" ht="14.25" thickBot="1">
      <c r="A10" s="4">
        <f>Davalianeba!A10</f>
        <v>104</v>
      </c>
      <c r="B10" s="43" t="str">
        <f>Davalianeba!B10</f>
        <v>წულეისკირი ვანიკო </v>
      </c>
      <c r="C10" s="26">
        <f t="shared" si="0"/>
        <v>95.6785536</v>
      </c>
      <c r="D10" s="98">
        <f>D$3*IF((El_mricxveli!F10-El_mricxveli!E10)&gt;0,(El_mricxveli!F10-El_mricxveli!E10),0)</f>
        <v>10.1088948</v>
      </c>
      <c r="E10" s="98">
        <f>E$3*IF((El_mricxveli!G10-El_mricxveli!F10)&gt;0,(El_mricxveli!G10-El_mricxveli!F10),0)</f>
        <v>6.8341823999999995</v>
      </c>
      <c r="F10" s="98">
        <f>F$3*IF((El_mricxveli!H10-El_mricxveli!G10)&gt;0,(El_mricxveli!H10-El_mricxveli!G10),0)</f>
        <v>0</v>
      </c>
      <c r="G10" s="98">
        <f>G$3*IF((El_mricxveli!I10-El_mricxveli!H10)&gt;0,(El_mricxveli!I10-El_mricxveli!H10),0)</f>
        <v>7.4036976</v>
      </c>
      <c r="H10" s="98">
        <f>H$3*IF((El_mricxveli!J10-El_mricxveli!I10)&gt;0,(El_mricxveli!J10-El_mricxveli!I10),0)</f>
        <v>11.8174404</v>
      </c>
      <c r="I10" s="98">
        <f>I$3*IF((El_mricxveli!K10-El_mricxveli!J10)&gt;0,(El_mricxveli!K10-El_mricxveli!J10),0)</f>
        <v>0</v>
      </c>
      <c r="J10" s="98">
        <f>J$3*IF((El_mricxveli!L10-El_mricxveli!K10)&gt;0,(El_mricxveli!L10-El_mricxveli!K10),0)</f>
        <v>0</v>
      </c>
      <c r="K10" s="98">
        <f>K$3*IF((El_mricxveli!M10-El_mricxveli!L10)&gt;0,(El_mricxveli!M10-El_mricxveli!L10),0)</f>
        <v>30.3266844</v>
      </c>
      <c r="L10" s="98">
        <f>L$3*IF((El_mricxveli!N10-El_mricxveli!M10)&gt;0,(El_mricxveli!N10-El_mricxveli!M10),0)</f>
        <v>29.187654</v>
      </c>
      <c r="M10" s="98">
        <f>M$3*IF((El_mricxveli!O10-El_mricxveli!N10)&gt;0,(El_mricxveli!O10-El_mricxveli!N10),0)</f>
        <v>0</v>
      </c>
      <c r="N10" s="98">
        <f>N$3*IF((El_mricxveli!P10-El_mricxveli!O10)&gt;0,(El_mricxveli!P10-El_mricxveli!O10),0)</f>
        <v>0</v>
      </c>
      <c r="O10" s="98">
        <f>O$3*IF((El_mricxveli!Q10-El_mricxveli!P10)&gt;0,(El_mricxveli!Q10-El_mricxveli!P10),0)</f>
        <v>0</v>
      </c>
    </row>
    <row r="11" spans="1:15" ht="14.25" thickBot="1">
      <c r="A11" s="4">
        <f>Davalianeba!A11</f>
        <v>105</v>
      </c>
      <c r="B11" s="43" t="str">
        <f>Davalianeba!B11</f>
        <v>მ.არეშიძე</v>
      </c>
      <c r="C11" s="26">
        <f t="shared" si="0"/>
        <v>107.2112364</v>
      </c>
      <c r="D11" s="98">
        <f>D$3*IF((El_mricxveli!F11-El_mricxveli!E11)&gt;0,(El_mricxveli!F11-El_mricxveli!E11),0)</f>
        <v>15.9464256</v>
      </c>
      <c r="E11" s="98">
        <f>E$3*IF((El_mricxveli!G11-El_mricxveli!F11)&gt;0,(El_mricxveli!G11-El_mricxveli!F11),0)</f>
        <v>25.9129416</v>
      </c>
      <c r="F11" s="98">
        <f>F$3*IF((El_mricxveli!H11-El_mricxveli!G11)&gt;0,(El_mricxveli!H11-El_mricxveli!G11),0)</f>
        <v>12.814092</v>
      </c>
      <c r="G11" s="98">
        <f>G$3*IF((El_mricxveli!I11-El_mricxveli!H11)&gt;0,(El_mricxveli!I11-El_mricxveli!H11),0)</f>
        <v>0</v>
      </c>
      <c r="H11" s="98">
        <f>H$3*IF((El_mricxveli!J11-El_mricxveli!I11)&gt;0,(El_mricxveli!J11-El_mricxveli!I11),0)</f>
        <v>0</v>
      </c>
      <c r="I11" s="98">
        <f>I$3*IF((El_mricxveli!K11-El_mricxveli!J11)&gt;0,(El_mricxveli!K11-El_mricxveli!J11),0)</f>
        <v>0</v>
      </c>
      <c r="J11" s="98">
        <f>J$3*IF((El_mricxveli!L11-El_mricxveli!K11)&gt;0,(El_mricxveli!L11-El_mricxveli!K11),0)</f>
        <v>10.8207888</v>
      </c>
      <c r="K11" s="98">
        <f>K$3*IF((El_mricxveli!M11-El_mricxveli!L11)&gt;0,(El_mricxveli!M11-El_mricxveli!L11),0)</f>
        <v>16.2311832</v>
      </c>
      <c r="L11" s="98">
        <f>L$3*IF((El_mricxveli!N11-El_mricxveli!M11)&gt;0,(El_mricxveli!N11-El_mricxveli!M11),0)</f>
        <v>25.4858052</v>
      </c>
      <c r="M11" s="98">
        <f>M$3*IF((El_mricxveli!O11-El_mricxveli!N11)&gt;0,(El_mricxveli!O11-El_mricxveli!N11),0)</f>
        <v>0</v>
      </c>
      <c r="N11" s="98">
        <f>N$3*IF((El_mricxveli!P11-El_mricxveli!O11)&gt;0,(El_mricxveli!P11-El_mricxveli!O11),0)</f>
        <v>0</v>
      </c>
      <c r="O11" s="98">
        <f>O$3*IF((El_mricxveli!Q11-El_mricxveli!P11)&gt;0,(El_mricxveli!Q11-El_mricxveli!P11),0)</f>
        <v>0</v>
      </c>
    </row>
    <row r="12" spans="1:15" ht="14.25" thickBot="1">
      <c r="A12" s="4">
        <f>Davalianeba!A12</f>
        <v>106</v>
      </c>
      <c r="B12" s="43" t="str">
        <f>Davalianeba!B12</f>
        <v>yaziaSvili</v>
      </c>
      <c r="C12" s="26">
        <f t="shared" si="0"/>
        <v>22.495850400000002</v>
      </c>
      <c r="D12" s="98">
        <f>D$3*IF((El_mricxveli!F12-El_mricxveli!E12)&gt;0,(El_mricxveli!F12-El_mricxveli!E12),0)</f>
        <v>0</v>
      </c>
      <c r="E12" s="98">
        <f>E$3*IF((El_mricxveli!G12-El_mricxveli!F12)&gt;0,(El_mricxveli!G12-El_mricxveli!F12),0)</f>
        <v>5.5527732</v>
      </c>
      <c r="F12" s="98">
        <f>F$3*IF((El_mricxveli!H12-El_mricxveli!G12)&gt;0,(El_mricxveli!H12-El_mricxveli!G12),0)</f>
        <v>0</v>
      </c>
      <c r="G12" s="98">
        <f>G$3*IF((El_mricxveli!I12-El_mricxveli!H12)&gt;0,(El_mricxveli!I12-El_mricxveli!H12),0)</f>
        <v>0</v>
      </c>
      <c r="H12" s="98">
        <f>H$3*IF((El_mricxveli!J12-El_mricxveli!I12)&gt;0,(El_mricxveli!J12-El_mricxveli!I12),0)</f>
        <v>0</v>
      </c>
      <c r="I12" s="98">
        <f>I$3*IF((El_mricxveli!K12-El_mricxveli!J12)&gt;0,(El_mricxveli!K12-El_mricxveli!J12),0)</f>
        <v>0</v>
      </c>
      <c r="J12" s="98">
        <f>J$3*IF((El_mricxveli!L12-El_mricxveli!K12)&gt;0,(El_mricxveli!L12-El_mricxveli!K12),0)</f>
        <v>0</v>
      </c>
      <c r="K12" s="98">
        <f>K$3*IF((El_mricxveli!M12-El_mricxveli!L12)&gt;0,(El_mricxveli!M12-El_mricxveli!L12),0)</f>
        <v>9.5393796</v>
      </c>
      <c r="L12" s="98">
        <f>L$3*IF((El_mricxveli!N12-El_mricxveli!M12)&gt;0,(El_mricxveli!N12-El_mricxveli!M12),0)</f>
        <v>7.4036976</v>
      </c>
      <c r="M12" s="98">
        <f>M$3*IF((El_mricxveli!O12-El_mricxveli!N12)&gt;0,(El_mricxveli!O12-El_mricxveli!N12),0)</f>
        <v>0</v>
      </c>
      <c r="N12" s="98">
        <f>N$3*IF((El_mricxveli!P12-El_mricxveli!O12)&gt;0,(El_mricxveli!P12-El_mricxveli!O12),0)</f>
        <v>0</v>
      </c>
      <c r="O12" s="98">
        <f>O$3*IF((El_mricxveli!Q12-El_mricxveli!P12)&gt;0,(El_mricxveli!Q12-El_mricxveli!P12),0)</f>
        <v>0</v>
      </c>
    </row>
    <row r="13" spans="1:15" ht="14.25" thickBot="1">
      <c r="A13" s="4">
        <f>Davalianeba!A13</f>
        <v>107</v>
      </c>
      <c r="B13" s="43" t="str">
        <f>Davalianeba!B13</f>
        <v>m.saluqvaZe</v>
      </c>
      <c r="C13" s="26">
        <f>SUM(D13:O13)</f>
        <v>70.76226360000001</v>
      </c>
      <c r="D13" s="98">
        <f>D$3*IF((El_mricxveli!F13-El_mricxveli!E13)&gt;0,(El_mricxveli!F13-El_mricxveli!E13),0)</f>
        <v>4.8408792</v>
      </c>
      <c r="E13" s="98">
        <f>E$3*IF((El_mricxveli!G13-El_mricxveli!F13)&gt;0,(El_mricxveli!G13-El_mricxveli!F13),0)</f>
        <v>7.5460764</v>
      </c>
      <c r="F13" s="98">
        <f>F$3*IF((El_mricxveli!H13-El_mricxveli!G13)&gt;0,(El_mricxveli!H13-El_mricxveli!G13),0)</f>
        <v>0.711894</v>
      </c>
      <c r="G13" s="98">
        <f>G$3*IF((El_mricxveli!I13-El_mricxveli!H13)&gt;0,(El_mricxveli!I13-El_mricxveli!H13),0)</f>
        <v>0.711894</v>
      </c>
      <c r="H13" s="98">
        <f>H$3*IF((El_mricxveli!J13-El_mricxveli!I13)&gt;0,(El_mricxveli!J13-El_mricxveli!I13),0)</f>
        <v>0</v>
      </c>
      <c r="I13" s="98">
        <f>I$3*IF((El_mricxveli!K13-El_mricxveli!J13)&gt;0,(El_mricxveli!K13-El_mricxveli!J13),0)</f>
        <v>0</v>
      </c>
      <c r="J13" s="98">
        <f>J$3*IF((El_mricxveli!L13-El_mricxveli!K13)&gt;0,(El_mricxveli!L13-El_mricxveli!K13),0)</f>
        <v>0</v>
      </c>
      <c r="K13" s="98">
        <f>K$3*IF((El_mricxveli!M13-El_mricxveli!L13)&gt;0,(El_mricxveli!M13-El_mricxveli!L13),0)</f>
        <v>22.3534716</v>
      </c>
      <c r="L13" s="98">
        <f>L$3*IF((El_mricxveli!N13-El_mricxveli!M13)&gt;0,(El_mricxveli!N13-El_mricxveli!M13),0)</f>
        <v>33.8861544</v>
      </c>
      <c r="M13" s="98">
        <f>M$3*IF((El_mricxveli!O13-El_mricxveli!N13)&gt;0,(El_mricxveli!O13-El_mricxveli!N13),0)</f>
        <v>0.711894</v>
      </c>
      <c r="N13" s="98">
        <f>N$3*IF((El_mricxveli!P13-El_mricxveli!O13)&gt;0,(El_mricxveli!P13-El_mricxveli!O13),0)</f>
        <v>0</v>
      </c>
      <c r="O13" s="98">
        <f>O$3*IF((El_mricxveli!Q13-El_mricxveli!P13)&gt;0,(El_mricxveli!Q13-El_mricxveli!P13),0)</f>
        <v>0</v>
      </c>
    </row>
    <row r="14" spans="1:15" ht="14.25" thickBot="1">
      <c r="A14" s="4">
        <f>Davalianeba!A14</f>
        <v>108</v>
      </c>
      <c r="B14" s="43" t="str">
        <f>Davalianeba!B14</f>
        <v>WanuyvaZe</v>
      </c>
      <c r="C14" s="26">
        <f t="shared" si="0"/>
        <v>76.0302792</v>
      </c>
      <c r="D14" s="98">
        <f>D$3*IF((El_mricxveli!F14-El_mricxveli!E14)&gt;0,(El_mricxveli!F14-El_mricxveli!E14),0)</f>
        <v>19.0787592</v>
      </c>
      <c r="E14" s="98">
        <f>E$3*IF((El_mricxveli!G14-El_mricxveli!F14)&gt;0,(El_mricxveli!G14-El_mricxveli!F14),0)</f>
        <v>26.7672144</v>
      </c>
      <c r="F14" s="98">
        <f>F$3*IF((El_mricxveli!H14-El_mricxveli!G14)&gt;0,(El_mricxveli!H14-El_mricxveli!G14),0)</f>
        <v>0</v>
      </c>
      <c r="G14" s="98">
        <f>G$3*IF((El_mricxveli!I14-El_mricxveli!H14)&gt;0,(El_mricxveli!I14-El_mricxveli!H14),0)</f>
        <v>0</v>
      </c>
      <c r="H14" s="98">
        <f>H$3*IF((El_mricxveli!J14-El_mricxveli!I14)&gt;0,(El_mricxveli!J14-El_mricxveli!I14),0)</f>
        <v>0</v>
      </c>
      <c r="I14" s="98">
        <f>I$3*IF((El_mricxveli!K14-El_mricxveli!J14)&gt;0,(El_mricxveli!K14-El_mricxveli!J14),0)</f>
        <v>0</v>
      </c>
      <c r="J14" s="98">
        <f>J$3*IF((El_mricxveli!L14-El_mricxveli!K14)&gt;0,(El_mricxveli!L14-El_mricxveli!K14),0)</f>
        <v>0</v>
      </c>
      <c r="K14" s="98">
        <f>K$3*IF((El_mricxveli!M14-El_mricxveli!L14)&gt;0,(El_mricxveli!M14-El_mricxveli!L14),0)</f>
        <v>7.830834</v>
      </c>
      <c r="L14" s="98">
        <f>L$3*IF((El_mricxveli!N14-El_mricxveli!M14)&gt;0,(El_mricxveli!N14-El_mricxveli!M14),0)</f>
        <v>22.3534716</v>
      </c>
      <c r="M14" s="98">
        <f>M$3*IF((El_mricxveli!O14-El_mricxveli!N14)&gt;0,(El_mricxveli!O14-El_mricxveli!N14),0)</f>
        <v>0</v>
      </c>
      <c r="N14" s="98">
        <f>N$3*IF((El_mricxveli!P14-El_mricxveli!O14)&gt;0,(El_mricxveli!P14-El_mricxveli!O14),0)</f>
        <v>0</v>
      </c>
      <c r="O14" s="98">
        <f>O$3*IF((El_mricxveli!Q14-El_mricxveli!P14)&gt;0,(El_mricxveli!Q14-El_mricxveli!P14),0)</f>
        <v>0</v>
      </c>
    </row>
    <row r="15" spans="1:15" ht="14.25" thickBot="1">
      <c r="A15" s="4">
        <f>Davalianeba!A15</f>
        <v>109</v>
      </c>
      <c r="B15" s="43" t="str">
        <f>Davalianeba!B15</f>
        <v>მ.თევზაძე</v>
      </c>
      <c r="C15" s="26">
        <f t="shared" si="0"/>
        <v>269.52306839999994</v>
      </c>
      <c r="D15" s="98">
        <f>D$3*IF((El_mricxveli!F15-El_mricxveli!E15)&gt;0,(El_mricxveli!F15-El_mricxveli!E15),0)</f>
        <v>2.5628184</v>
      </c>
      <c r="E15" s="98">
        <f>E$3*IF((El_mricxveli!G15-El_mricxveli!F15)&gt;0,(El_mricxveli!G15-El_mricxveli!F15),0)</f>
        <v>59.9414748</v>
      </c>
      <c r="F15" s="98">
        <f>F$3*IF((El_mricxveli!H15-El_mricxveli!G15)&gt;0,(El_mricxveli!H15-El_mricxveli!G15),0)</f>
        <v>50.4020952</v>
      </c>
      <c r="G15" s="98">
        <f>G$3*IF((El_mricxveli!I15-El_mricxveli!H15)&gt;0,(El_mricxveli!I15-El_mricxveli!H15),0)</f>
        <v>45.7035948</v>
      </c>
      <c r="H15" s="98">
        <f>H$3*IF((El_mricxveli!J15-El_mricxveli!I15)&gt;0,(El_mricxveli!J15-El_mricxveli!I15),0)</f>
        <v>22.9229868</v>
      </c>
      <c r="I15" s="98">
        <f>I$3*IF((El_mricxveli!K15-El_mricxveli!J15)&gt;0,(El_mricxveli!K15-El_mricxveli!J15),0)</f>
        <v>0</v>
      </c>
      <c r="J15" s="98">
        <f>J$3*IF((El_mricxveli!L15-El_mricxveli!K15)&gt;0,(El_mricxveli!L15-El_mricxveli!K15),0)</f>
        <v>0</v>
      </c>
      <c r="K15" s="98">
        <f>K$3*IF((El_mricxveli!M15-El_mricxveli!L15)&gt;0,(El_mricxveli!M15-El_mricxveli!L15),0)</f>
        <v>42.4288824</v>
      </c>
      <c r="L15" s="98">
        <f>L$3*IF((El_mricxveli!N15-El_mricxveli!M15)&gt;0,(El_mricxveli!N15-El_mricxveli!M15),0)</f>
        <v>38.1575184</v>
      </c>
      <c r="M15" s="98">
        <f>M$3*IF((El_mricxveli!O15-El_mricxveli!N15)&gt;0,(El_mricxveli!O15-El_mricxveli!N15),0)</f>
        <v>7.4036976</v>
      </c>
      <c r="N15" s="98">
        <f>N$3*IF((El_mricxveli!P15-El_mricxveli!O15)&gt;0,(El_mricxveli!P15-El_mricxveli!O15),0)</f>
        <v>0</v>
      </c>
      <c r="O15" s="98">
        <f>O$3*IF((El_mricxveli!Q15-El_mricxveli!P15)&gt;0,(El_mricxveli!Q15-El_mricxveli!P15),0)</f>
        <v>0</v>
      </c>
    </row>
    <row r="16" spans="1:15" ht="14.25" thickBot="1">
      <c r="A16" s="4">
        <f>Davalianeba!A16</f>
        <v>110</v>
      </c>
      <c r="B16" s="43" t="str">
        <f>Davalianeba!B16</f>
        <v>r.Wubabria</v>
      </c>
      <c r="C16" s="26">
        <f t="shared" si="0"/>
        <v>76.172658</v>
      </c>
      <c r="D16" s="98">
        <f>D$3*IF((El_mricxveli!F16-El_mricxveli!E16)&gt;0,(El_mricxveli!F16-El_mricxveli!E16),0)</f>
        <v>3.2747124</v>
      </c>
      <c r="E16" s="98">
        <f>E$3*IF((El_mricxveli!G16-El_mricxveli!F16)&gt;0,(El_mricxveli!G16-El_mricxveli!F16),0)</f>
        <v>6.407046</v>
      </c>
      <c r="F16" s="98">
        <f>F$3*IF((El_mricxveli!H16-El_mricxveli!G16)&gt;0,(El_mricxveli!H16-El_mricxveli!G16),0)</f>
        <v>0</v>
      </c>
      <c r="G16" s="98">
        <f>G$3*IF((El_mricxveli!I16-El_mricxveli!H16)&gt;0,(El_mricxveli!I16-El_mricxveli!H16),0)</f>
        <v>0</v>
      </c>
      <c r="H16" s="98">
        <f>H$3*IF((El_mricxveli!J16-El_mricxveli!I16)&gt;0,(El_mricxveli!J16-El_mricxveli!I16),0)</f>
        <v>0</v>
      </c>
      <c r="I16" s="98">
        <f>I$3*IF((El_mricxveli!K16-El_mricxveli!J16)&gt;0,(El_mricxveli!K16-El_mricxveli!J16),0)</f>
        <v>0</v>
      </c>
      <c r="J16" s="98">
        <f>J$3*IF((El_mricxveli!L16-El_mricxveli!K16)&gt;0,(El_mricxveli!L16-El_mricxveli!K16),0)</f>
        <v>0</v>
      </c>
      <c r="K16" s="98">
        <f>K$3*IF((El_mricxveli!M16-El_mricxveli!L16)&gt;0,(El_mricxveli!M16-El_mricxveli!L16),0)</f>
        <v>14.5226376</v>
      </c>
      <c r="L16" s="98">
        <f>L$3*IF((El_mricxveli!N16-El_mricxveli!M16)&gt;0,(El_mricxveli!N16-El_mricxveli!M16),0)</f>
        <v>44.4221856</v>
      </c>
      <c r="M16" s="98">
        <f>M$3*IF((El_mricxveli!O16-El_mricxveli!N16)&gt;0,(El_mricxveli!O16-El_mricxveli!N16),0)</f>
        <v>7.5460764</v>
      </c>
      <c r="N16" s="98">
        <f>N$3*IF((El_mricxveli!P16-El_mricxveli!O16)&gt;0,(El_mricxveli!P16-El_mricxveli!O16),0)</f>
        <v>0</v>
      </c>
      <c r="O16" s="98">
        <f>O$3*IF((El_mricxveli!Q16-El_mricxveli!P16)&gt;0,(El_mricxveli!Q16-El_mricxveli!P16),0)</f>
        <v>0</v>
      </c>
    </row>
    <row r="17" spans="1:15" ht="14.25" thickBot="1">
      <c r="A17" s="4">
        <f>Davalianeba!A17</f>
        <v>111</v>
      </c>
      <c r="B17" s="43" t="str">
        <f>Davalianeba!B17</f>
        <v>jayeli</v>
      </c>
      <c r="C17" s="26">
        <f t="shared" si="0"/>
        <v>219.26335200000003</v>
      </c>
      <c r="D17" s="98">
        <f>D$3*IF((El_mricxveli!F17-El_mricxveli!E17)&gt;0,(El_mricxveli!F17-El_mricxveli!E17),0)</f>
        <v>7.830834</v>
      </c>
      <c r="E17" s="98">
        <f>E$3*IF((El_mricxveli!G17-El_mricxveli!F17)&gt;0,(El_mricxveli!G17-El_mricxveli!F17),0)</f>
        <v>16.5159408</v>
      </c>
      <c r="F17" s="98">
        <f>F$3*IF((El_mricxveli!H17-El_mricxveli!G17)&gt;0,(El_mricxveli!H17-El_mricxveli!G17),0)</f>
        <v>7.9732128</v>
      </c>
      <c r="G17" s="98">
        <f>G$3*IF((El_mricxveli!I17-El_mricxveli!H17)&gt;0,(El_mricxveli!I17-El_mricxveli!H17),0)</f>
        <v>1.1390304</v>
      </c>
      <c r="H17" s="98">
        <f>H$3*IF((El_mricxveli!J17-El_mricxveli!I17)&gt;0,(El_mricxveli!J17-El_mricxveli!I17),0)</f>
        <v>0</v>
      </c>
      <c r="I17" s="98">
        <f>I$3*IF((El_mricxveli!K17-El_mricxveli!J17)&gt;0,(El_mricxveli!K17-El_mricxveli!J17),0)</f>
        <v>0</v>
      </c>
      <c r="J17" s="98">
        <f>J$3*IF((El_mricxveli!L17-El_mricxveli!K17)&gt;0,(El_mricxveli!L17-El_mricxveli!K17),0)</f>
        <v>0</v>
      </c>
      <c r="K17" s="98">
        <f>K$3*IF((El_mricxveli!M17-El_mricxveli!L17)&gt;0,(El_mricxveli!M17-El_mricxveli!L17),0)</f>
        <v>103.7941452</v>
      </c>
      <c r="L17" s="98">
        <f>L$3*IF((El_mricxveli!N17-El_mricxveli!M17)&gt;0,(El_mricxveli!N17-El_mricxveli!M17),0)</f>
        <v>80.444022</v>
      </c>
      <c r="M17" s="98">
        <f>M$3*IF((El_mricxveli!O17-El_mricxveli!N17)&gt;0,(El_mricxveli!O17-El_mricxveli!N17),0)</f>
        <v>1.5661668</v>
      </c>
      <c r="N17" s="98">
        <f>N$3*IF((El_mricxveli!P17-El_mricxveli!O17)&gt;0,(El_mricxveli!P17-El_mricxveli!O17),0)</f>
        <v>0</v>
      </c>
      <c r="O17" s="98">
        <f>O$3*IF((El_mricxveli!Q17-El_mricxveli!P17)&gt;0,(El_mricxveli!Q17-El_mricxveli!P17),0)</f>
        <v>0</v>
      </c>
    </row>
    <row r="18" spans="1:15" ht="14.25" thickBot="1">
      <c r="A18" s="4">
        <f>Davalianeba!A18</f>
        <v>112</v>
      </c>
      <c r="B18" s="43" t="str">
        <f>Davalianeba!B18</f>
        <v>ტ.კირილინა</v>
      </c>
      <c r="C18" s="26">
        <f t="shared" si="0"/>
        <v>40.1508216</v>
      </c>
      <c r="D18" s="98">
        <f>D$3*IF((El_mricxveli!F18-El_mricxveli!E18)&gt;0,(El_mricxveli!F18-El_mricxveli!E18),0)</f>
        <v>5.695152</v>
      </c>
      <c r="E18" s="98">
        <f>E$3*IF((El_mricxveli!G18-El_mricxveli!F18)&gt;0,(El_mricxveli!G18-El_mricxveli!F18),0)</f>
        <v>14.5226376</v>
      </c>
      <c r="F18" s="98">
        <f>F$3*IF((El_mricxveli!H18-El_mricxveli!G18)&gt;0,(El_mricxveli!H18-El_mricxveli!G18),0)</f>
        <v>0</v>
      </c>
      <c r="G18" s="98">
        <f>G$3*IF((El_mricxveli!I18-El_mricxveli!H18)&gt;0,(El_mricxveli!I18-El_mricxveli!H18),0)</f>
        <v>0</v>
      </c>
      <c r="H18" s="98">
        <f>H$3*IF((El_mricxveli!J18-El_mricxveli!I18)&gt;0,(El_mricxveli!J18-El_mricxveli!I18),0)</f>
        <v>0</v>
      </c>
      <c r="I18" s="98">
        <f>I$3*IF((El_mricxveli!K18-El_mricxveli!J18)&gt;0,(El_mricxveli!K18-El_mricxveli!J18),0)</f>
        <v>0</v>
      </c>
      <c r="J18" s="98">
        <f>J$3*IF((El_mricxveli!L18-El_mricxveli!K18)&gt;0,(El_mricxveli!L18-El_mricxveli!K18),0)</f>
        <v>0</v>
      </c>
      <c r="K18" s="98">
        <f>K$3*IF((El_mricxveli!M18-El_mricxveli!L18)&gt;0,(El_mricxveli!M18-El_mricxveli!L18),0)</f>
        <v>9.3970008</v>
      </c>
      <c r="L18" s="98">
        <f>L$3*IF((El_mricxveli!N18-El_mricxveli!M18)&gt;0,(El_mricxveli!N18-El_mricxveli!M18),0)</f>
        <v>6.5494248</v>
      </c>
      <c r="M18" s="98">
        <f>M$3*IF((El_mricxveli!O18-El_mricxveli!N18)&gt;0,(El_mricxveli!O18-El_mricxveli!N18),0)</f>
        <v>3.9866064</v>
      </c>
      <c r="N18" s="98">
        <f>N$3*IF((El_mricxveli!P18-El_mricxveli!O18)&gt;0,(El_mricxveli!P18-El_mricxveli!O18),0)</f>
        <v>0</v>
      </c>
      <c r="O18" s="98">
        <f>O$3*IF((El_mricxveli!Q18-El_mricxveli!P18)&gt;0,(El_mricxveli!Q18-El_mricxveli!P18),0)</f>
        <v>0</v>
      </c>
    </row>
    <row r="19" spans="1:15" ht="14.25" thickBot="1">
      <c r="A19" s="4">
        <f>Davalianeba!A19</f>
        <v>113</v>
      </c>
      <c r="B19" s="43" t="str">
        <f>Davalianeba!B19</f>
        <v>xoferia</v>
      </c>
      <c r="C19" s="26">
        <f t="shared" si="0"/>
        <v>51.3987468</v>
      </c>
      <c r="D19" s="98">
        <f>D$3*IF((El_mricxveli!F19-El_mricxveli!E19)&gt;0,(El_mricxveli!F19-El_mricxveli!E19),0)</f>
        <v>6.407046</v>
      </c>
      <c r="E19" s="98">
        <f>E$3*IF((El_mricxveli!G19-El_mricxveli!F19)&gt;0,(El_mricxveli!G19-El_mricxveli!F19),0)</f>
        <v>2.9899548</v>
      </c>
      <c r="F19" s="98">
        <f>F$3*IF((El_mricxveli!H19-El_mricxveli!G19)&gt;0,(El_mricxveli!H19-El_mricxveli!G19),0)</f>
        <v>1.423788</v>
      </c>
      <c r="G19" s="98">
        <f>G$3*IF((El_mricxveli!I19-El_mricxveli!H19)&gt;0,(El_mricxveli!I19-El_mricxveli!H19),0)</f>
        <v>0</v>
      </c>
      <c r="H19" s="98">
        <f>H$3*IF((El_mricxveli!J19-El_mricxveli!I19)&gt;0,(El_mricxveli!J19-El_mricxveli!I19),0)</f>
        <v>0</v>
      </c>
      <c r="I19" s="98">
        <f>I$3*IF((El_mricxveli!K19-El_mricxveli!J19)&gt;0,(El_mricxveli!K19-El_mricxveli!J19),0)</f>
        <v>0</v>
      </c>
      <c r="J19" s="98">
        <f>J$3*IF((El_mricxveli!L19-El_mricxveli!K19)&gt;0,(El_mricxveli!L19-El_mricxveli!K19),0)</f>
        <v>0</v>
      </c>
      <c r="K19" s="98">
        <f>K$3*IF((El_mricxveli!M19-El_mricxveli!L19)&gt;0,(El_mricxveli!M19-El_mricxveli!L19),0)</f>
        <v>14.8073952</v>
      </c>
      <c r="L19" s="98">
        <f>L$3*IF((El_mricxveli!N19-El_mricxveli!M19)&gt;0,(El_mricxveli!N19-El_mricxveli!M19),0)</f>
        <v>25.7705628</v>
      </c>
      <c r="M19" s="98">
        <f>M$3*IF((El_mricxveli!O19-El_mricxveli!N19)&gt;0,(El_mricxveli!O19-El_mricxveli!N19),0)</f>
        <v>0</v>
      </c>
      <c r="N19" s="98">
        <f>N$3*IF((El_mricxveli!P19-El_mricxveli!O19)&gt;0,(El_mricxveli!P19-El_mricxveli!O19),0)</f>
        <v>0</v>
      </c>
      <c r="O19" s="98">
        <f>O$3*IF((El_mricxveli!Q19-El_mricxveli!P19)&gt;0,(El_mricxveli!Q19-El_mricxveli!P19),0)</f>
        <v>0</v>
      </c>
    </row>
    <row r="20" spans="1:15" ht="14.25" thickBot="1">
      <c r="A20" s="4">
        <f>Davalianeba!A20</f>
        <v>114</v>
      </c>
      <c r="B20" s="43" t="str">
        <f>Davalianeba!B20</f>
        <v>q.qavTaraZe</v>
      </c>
      <c r="C20" s="26">
        <f t="shared" si="0"/>
        <v>80.3016432</v>
      </c>
      <c r="D20" s="98">
        <f>D$3*IF((El_mricxveli!F20-El_mricxveli!E20)&gt;0,(El_mricxveli!F20-El_mricxveli!E20),0)</f>
        <v>0</v>
      </c>
      <c r="E20" s="98">
        <f>E$3*IF((El_mricxveli!G20-El_mricxveli!F20)&gt;0,(El_mricxveli!G20-El_mricxveli!F20),0)</f>
        <v>11.8174404</v>
      </c>
      <c r="F20" s="98">
        <f>F$3*IF((El_mricxveli!H20-El_mricxveli!G20)&gt;0,(El_mricxveli!H20-El_mricxveli!G20),0)</f>
        <v>2.847576</v>
      </c>
      <c r="G20" s="98">
        <f>G$3*IF((El_mricxveli!I20-El_mricxveli!H20)&gt;0,(El_mricxveli!I20-El_mricxveli!H20),0)</f>
        <v>4.6985004</v>
      </c>
      <c r="H20" s="98">
        <f>H$3*IF((El_mricxveli!J20-El_mricxveli!I20)&gt;0,(El_mricxveli!J20-El_mricxveli!I20),0)</f>
        <v>0</v>
      </c>
      <c r="I20" s="98">
        <f>I$3*IF((El_mricxveli!K20-El_mricxveli!J20)&gt;0,(El_mricxveli!K20-El_mricxveli!J20),0)</f>
        <v>10.8207888</v>
      </c>
      <c r="J20" s="98">
        <f>J$3*IF((El_mricxveli!L20-El_mricxveli!K20)&gt;0,(El_mricxveli!L20-El_mricxveli!K20),0)</f>
        <v>0</v>
      </c>
      <c r="K20" s="98">
        <f>K$3*IF((El_mricxveli!M20-El_mricxveli!L20)&gt;0,(El_mricxveli!M20-El_mricxveli!L20),0)</f>
        <v>10.8207888</v>
      </c>
      <c r="L20" s="98">
        <f>L$3*IF((El_mricxveli!N20-El_mricxveli!M20)&gt;0,(El_mricxveli!N20-El_mricxveli!M20),0)</f>
        <v>24.91629</v>
      </c>
      <c r="M20" s="98">
        <f>M$3*IF((El_mricxveli!O20-El_mricxveli!N20)&gt;0,(El_mricxveli!O20-El_mricxveli!N20),0)</f>
        <v>0</v>
      </c>
      <c r="N20" s="98">
        <f>N$3*IF((El_mricxveli!P20-El_mricxveli!O20)&gt;0,(El_mricxveli!P20-El_mricxveli!O20),0)</f>
        <v>14.3802588</v>
      </c>
      <c r="O20" s="98">
        <f>O$3*IF((El_mricxveli!Q20-El_mricxveli!P20)&gt;0,(El_mricxveli!Q20-El_mricxveli!P20),0)</f>
        <v>0</v>
      </c>
    </row>
    <row r="21" spans="1:15" ht="14.25" thickBot="1">
      <c r="A21" s="4">
        <f>Davalianeba!A21</f>
        <v>115</v>
      </c>
      <c r="B21" s="43" t="str">
        <f>Davalianeba!B21</f>
        <v>v.agaJanovi</v>
      </c>
      <c r="C21" s="26">
        <f t="shared" si="0"/>
        <v>11.390304</v>
      </c>
      <c r="D21" s="98">
        <f>D$3*IF((El_mricxveli!F21-El_mricxveli!E21)&gt;0,(El_mricxveli!F21-El_mricxveli!E21),0)</f>
        <v>2.135682</v>
      </c>
      <c r="E21" s="98">
        <f>E$3*IF((El_mricxveli!G21-El_mricxveli!F21)&gt;0,(El_mricxveli!G21-El_mricxveli!F21),0)</f>
        <v>4.8408792</v>
      </c>
      <c r="F21" s="98">
        <f>F$3*IF((El_mricxveli!H21-El_mricxveli!G21)&gt;0,(El_mricxveli!H21-El_mricxveli!G21),0)</f>
        <v>4.4137428</v>
      </c>
      <c r="G21" s="98">
        <f>G$3*IF((El_mricxveli!I21-El_mricxveli!H21)&gt;0,(El_mricxveli!I21-El_mricxveli!H21),0)</f>
        <v>0</v>
      </c>
      <c r="H21" s="98">
        <f>H$3*IF((El_mricxveli!J21-El_mricxveli!I21)&gt;0,(El_mricxveli!J21-El_mricxveli!I21),0)</f>
        <v>0</v>
      </c>
      <c r="I21" s="98">
        <f>I$3*IF((El_mricxveli!K21-El_mricxveli!J21)&gt;0,(El_mricxveli!K21-El_mricxveli!J21),0)</f>
        <v>0</v>
      </c>
      <c r="J21" s="98">
        <f>J$3*IF((El_mricxveli!L21-El_mricxveli!K21)&gt;0,(El_mricxveli!L21-El_mricxveli!K21),0)</f>
        <v>0</v>
      </c>
      <c r="K21" s="98">
        <f>K$3*IF((El_mricxveli!M21-El_mricxveli!L21)&gt;0,(El_mricxveli!M21-El_mricxveli!L21),0)</f>
        <v>0</v>
      </c>
      <c r="L21" s="98">
        <f>L$3*IF((El_mricxveli!N21-El_mricxveli!M21)&gt;0,(El_mricxveli!N21-El_mricxveli!M21),0)</f>
        <v>0</v>
      </c>
      <c r="M21" s="98">
        <f>M$3*IF((El_mricxveli!O21-El_mricxveli!N21)&gt;0,(El_mricxveli!O21-El_mricxveli!N21),0)</f>
        <v>0</v>
      </c>
      <c r="N21" s="98">
        <f>N$3*IF((El_mricxveli!P21-El_mricxveli!O21)&gt;0,(El_mricxveli!P21-El_mricxveli!O21),0)</f>
        <v>0</v>
      </c>
      <c r="O21" s="98">
        <f>O$3*IF((El_mricxveli!Q21-El_mricxveli!P21)&gt;0,(El_mricxveli!Q21-El_mricxveli!P21),0)</f>
        <v>0</v>
      </c>
    </row>
    <row r="22" spans="1:15" ht="14.25" thickBot="1">
      <c r="A22" s="4">
        <f>Davalianeba!A22</f>
        <v>116</v>
      </c>
      <c r="B22" s="43" t="str">
        <f>Davalianeba!B22</f>
        <v>enuqiZe</v>
      </c>
      <c r="C22" s="26">
        <f t="shared" si="0"/>
        <v>12.9564708</v>
      </c>
      <c r="D22" s="98">
        <f>D$3*IF((El_mricxveli!F22-El_mricxveli!E22)&gt;0,(El_mricxveli!F22-El_mricxveli!E22),0)</f>
        <v>0.9966516</v>
      </c>
      <c r="E22" s="98">
        <f>E$3*IF((El_mricxveli!G22-El_mricxveli!F22)&gt;0,(El_mricxveli!G22-El_mricxveli!F22),0)</f>
        <v>8.9698644</v>
      </c>
      <c r="F22" s="98">
        <f>F$3*IF((El_mricxveli!H22-El_mricxveli!G22)&gt;0,(El_mricxveli!H22-El_mricxveli!G22),0)</f>
        <v>2.9899548</v>
      </c>
      <c r="G22" s="98">
        <f>G$3*IF((El_mricxveli!I22-El_mricxveli!H22)&gt;0,(El_mricxveli!I22-El_mricxveli!H22),0)</f>
        <v>0</v>
      </c>
      <c r="H22" s="98">
        <f>H$3*IF((El_mricxveli!J22-El_mricxveli!I22)&gt;0,(El_mricxveli!J22-El_mricxveli!I22),0)</f>
        <v>0</v>
      </c>
      <c r="I22" s="98">
        <f>I$3*IF((El_mricxveli!K22-El_mricxveli!J22)&gt;0,(El_mricxveli!K22-El_mricxveli!J22),0)</f>
        <v>0</v>
      </c>
      <c r="J22" s="98">
        <f>J$3*IF((El_mricxveli!L22-El_mricxveli!K22)&gt;0,(El_mricxveli!L22-El_mricxveli!K22),0)</f>
        <v>0</v>
      </c>
      <c r="K22" s="98">
        <f>K$3*IF((El_mricxveli!M22-El_mricxveli!L22)&gt;0,(El_mricxveli!M22-El_mricxveli!L22),0)</f>
        <v>0</v>
      </c>
      <c r="L22" s="98">
        <f>L$3*IF((El_mricxveli!N22-El_mricxveli!M22)&gt;0,(El_mricxveli!N22-El_mricxveli!M22),0)</f>
        <v>0</v>
      </c>
      <c r="M22" s="98">
        <f>M$3*IF((El_mricxveli!O22-El_mricxveli!N22)&gt;0,(El_mricxveli!O22-El_mricxveli!N22),0)</f>
        <v>0</v>
      </c>
      <c r="N22" s="98">
        <f>N$3*IF((El_mricxveli!P22-El_mricxveli!O22)&gt;0,(El_mricxveli!P22-El_mricxveli!O22),0)</f>
        <v>0</v>
      </c>
      <c r="O22" s="98">
        <f>O$3*IF((El_mricxveli!Q22-El_mricxveli!P22)&gt;0,(El_mricxveli!Q22-El_mricxveli!P22),0)</f>
        <v>0</v>
      </c>
    </row>
    <row r="23" spans="1:15" ht="14.25" thickBot="1">
      <c r="A23" s="4">
        <f>Davalianeba!A23</f>
        <v>117</v>
      </c>
      <c r="B23" s="43" t="str">
        <f>Davalianeba!B23</f>
        <v>g.abesaZe</v>
      </c>
      <c r="C23" s="26">
        <f t="shared" si="0"/>
        <v>60.0838536</v>
      </c>
      <c r="D23" s="98">
        <f>D$3*IF((El_mricxveli!F23-El_mricxveli!E23)&gt;0,(El_mricxveli!F23-El_mricxveli!E23),0)</f>
        <v>0</v>
      </c>
      <c r="E23" s="98">
        <f>E$3*IF((El_mricxveli!G23-El_mricxveli!F23)&gt;0,(El_mricxveli!G23-El_mricxveli!F23),0)</f>
        <v>0</v>
      </c>
      <c r="F23" s="98">
        <f>F$3*IF((El_mricxveli!H23-El_mricxveli!G23)&gt;0,(El_mricxveli!H23-El_mricxveli!G23),0)</f>
        <v>37.5880032</v>
      </c>
      <c r="G23" s="98">
        <f>G$3*IF((El_mricxveli!I23-El_mricxveli!H23)&gt;0,(El_mricxveli!I23-El_mricxveli!H23),0)</f>
        <v>0</v>
      </c>
      <c r="H23" s="98">
        <f>H$3*IF((El_mricxveli!J23-El_mricxveli!I23)&gt;0,(El_mricxveli!J23-El_mricxveli!I23),0)</f>
        <v>0</v>
      </c>
      <c r="I23" s="98">
        <f>I$3*IF((El_mricxveli!K23-El_mricxveli!J23)&gt;0,(El_mricxveli!K23-El_mricxveli!J23),0)</f>
        <v>22.4958504</v>
      </c>
      <c r="J23" s="98">
        <f>J$3*IF((El_mricxveli!L23-El_mricxveli!K23)&gt;0,(El_mricxveli!L23-El_mricxveli!K23),0)</f>
        <v>0</v>
      </c>
      <c r="K23" s="98">
        <f>K$3*IF((El_mricxveli!M23-El_mricxveli!L23)&gt;0,(El_mricxveli!M23-El_mricxveli!L23),0)</f>
        <v>0</v>
      </c>
      <c r="L23" s="98">
        <f>L$3*IF((El_mricxveli!N23-El_mricxveli!M23)&gt;0,(El_mricxveli!N23-El_mricxveli!M23),0)</f>
        <v>0</v>
      </c>
      <c r="M23" s="98">
        <f>M$3*IF((El_mricxveli!O23-El_mricxveli!N23)&gt;0,(El_mricxveli!O23-El_mricxveli!N23),0)</f>
        <v>0</v>
      </c>
      <c r="N23" s="98">
        <f>N$3*IF((El_mricxveli!P23-El_mricxveli!O23)&gt;0,(El_mricxveli!P23-El_mricxveli!O23),0)</f>
        <v>0</v>
      </c>
      <c r="O23" s="98">
        <f>O$3*IF((El_mricxveli!Q23-El_mricxveli!P23)&gt;0,(El_mricxveli!Q23-El_mricxveli!P23),0)</f>
        <v>0</v>
      </c>
    </row>
    <row r="24" spans="1:15" ht="14.25" thickBot="1">
      <c r="A24" s="4">
        <f>Davalianeba!A24</f>
        <v>118</v>
      </c>
      <c r="B24" s="43" t="str">
        <f>Davalianeba!B24</f>
        <v>g.abesaZe</v>
      </c>
      <c r="C24" s="26">
        <f t="shared" si="0"/>
        <v>3.7018488</v>
      </c>
      <c r="D24" s="98">
        <f>D$3*IF((El_mricxveli!F24-El_mricxveli!E24)&gt;0,(El_mricxveli!F24-El_mricxveli!E24),0)</f>
        <v>0</v>
      </c>
      <c r="E24" s="98">
        <f>E$3*IF((El_mricxveli!G24-El_mricxveli!F24)&gt;0,(El_mricxveli!G24-El_mricxveli!F24),0)</f>
        <v>0</v>
      </c>
      <c r="F24" s="98">
        <f>F$3*IF((El_mricxveli!H24-El_mricxveli!G24)&gt;0,(El_mricxveli!H24-El_mricxveli!G24),0)</f>
        <v>3.7018488</v>
      </c>
      <c r="G24" s="98">
        <f>G$3*IF((El_mricxveli!I24-El_mricxveli!H24)&gt;0,(El_mricxveli!I24-El_mricxveli!H24),0)</f>
        <v>0</v>
      </c>
      <c r="H24" s="98">
        <f>H$3*IF((El_mricxveli!J24-El_mricxveli!I24)&gt;0,(El_mricxveli!J24-El_mricxveli!I24),0)</f>
        <v>0</v>
      </c>
      <c r="I24" s="98">
        <f>I$3*IF((El_mricxveli!K24-El_mricxveli!J24)&gt;0,(El_mricxveli!K24-El_mricxveli!J24),0)</f>
        <v>0</v>
      </c>
      <c r="J24" s="98">
        <f>J$3*IF((El_mricxveli!L24-El_mricxveli!K24)&gt;0,(El_mricxveli!L24-El_mricxveli!K24),0)</f>
        <v>0</v>
      </c>
      <c r="K24" s="98">
        <f>K$3*IF((El_mricxveli!M24-El_mricxveli!L24)&gt;0,(El_mricxveli!M24-El_mricxveli!L24),0)</f>
        <v>0</v>
      </c>
      <c r="L24" s="98">
        <f>L$3*IF((El_mricxveli!N24-El_mricxveli!M24)&gt;0,(El_mricxveli!N24-El_mricxveli!M24),0)</f>
        <v>0</v>
      </c>
      <c r="M24" s="98">
        <f>M$3*IF((El_mricxveli!O24-El_mricxveli!N24)&gt;0,(El_mricxveli!O24-El_mricxveli!N24),0)</f>
        <v>0</v>
      </c>
      <c r="N24" s="98">
        <f>N$3*IF((El_mricxveli!P24-El_mricxveli!O24)&gt;0,(El_mricxveli!P24-El_mricxveli!O24),0)</f>
        <v>0</v>
      </c>
      <c r="O24" s="98">
        <f>O$3*IF((El_mricxveli!Q24-El_mricxveli!P24)&gt;0,(El_mricxveli!Q24-El_mricxveli!P24),0)</f>
        <v>0</v>
      </c>
    </row>
    <row r="25" spans="1:15" ht="14.25" thickBot="1">
      <c r="A25" s="4">
        <f>Davalianeba!A25</f>
        <v>119</v>
      </c>
      <c r="B25" s="43" t="str">
        <f>Davalianeba!B25</f>
        <v>ambokaZe</v>
      </c>
      <c r="C25" s="26">
        <f t="shared" si="0"/>
        <v>35.879457599999995</v>
      </c>
      <c r="D25" s="98">
        <f>D$3*IF((El_mricxveli!F25-El_mricxveli!E25)&gt;0,(El_mricxveli!F25-El_mricxveli!E25),0)</f>
        <v>5.9799096</v>
      </c>
      <c r="E25" s="98">
        <f>E$3*IF((El_mricxveli!G25-El_mricxveli!F25)&gt;0,(El_mricxveli!G25-El_mricxveli!F25),0)</f>
        <v>14.5226376</v>
      </c>
      <c r="F25" s="98">
        <f>F$3*IF((El_mricxveli!H25-El_mricxveli!G25)&gt;0,(El_mricxveli!H25-El_mricxveli!G25),0)</f>
        <v>1.9933032</v>
      </c>
      <c r="G25" s="98">
        <f>G$3*IF((El_mricxveli!I25-El_mricxveli!H25)&gt;0,(El_mricxveli!I25-El_mricxveli!H25),0)</f>
        <v>4.983258</v>
      </c>
      <c r="H25" s="98">
        <f>H$3*IF((El_mricxveli!J25-El_mricxveli!I25)&gt;0,(El_mricxveli!J25-El_mricxveli!I25),0)</f>
        <v>7.6884552</v>
      </c>
      <c r="I25" s="98">
        <f>I$3*IF((El_mricxveli!K25-El_mricxveli!J25)&gt;0,(El_mricxveli!K25-El_mricxveli!J25),0)</f>
        <v>0</v>
      </c>
      <c r="J25" s="98">
        <f>J$3*IF((El_mricxveli!L25-El_mricxveli!K25)&gt;0,(El_mricxveli!L25-El_mricxveli!K25),0)</f>
        <v>0</v>
      </c>
      <c r="K25" s="98">
        <f>K$3*IF((El_mricxveli!M25-El_mricxveli!L25)&gt;0,(El_mricxveli!M25-El_mricxveli!L25),0)</f>
        <v>0</v>
      </c>
      <c r="L25" s="98">
        <f>L$3*IF((El_mricxveli!N25-El_mricxveli!M25)&gt;0,(El_mricxveli!N25-El_mricxveli!M25),0)</f>
        <v>0.711894</v>
      </c>
      <c r="M25" s="98">
        <f>M$3*IF((El_mricxveli!O25-El_mricxveli!N25)&gt;0,(El_mricxveli!O25-El_mricxveli!N25),0)</f>
        <v>0</v>
      </c>
      <c r="N25" s="98">
        <f>N$3*IF((El_mricxveli!P25-El_mricxveli!O25)&gt;0,(El_mricxveli!P25-El_mricxveli!O25),0)</f>
        <v>0</v>
      </c>
      <c r="O25" s="98">
        <f>O$3*IF((El_mricxveli!Q25-El_mricxveli!P25)&gt;0,(El_mricxveli!Q25-El_mricxveli!P25),0)</f>
        <v>0</v>
      </c>
    </row>
    <row r="26" spans="1:15" ht="14.25" thickBot="1">
      <c r="A26" s="4">
        <f>Davalianeba!A26</f>
        <v>120</v>
      </c>
      <c r="B26" s="43" t="str">
        <f>Davalianeba!B26</f>
        <v>n.yuraSvili</v>
      </c>
      <c r="C26" s="26">
        <f t="shared" si="0"/>
        <v>11.6750616</v>
      </c>
      <c r="D26" s="98">
        <f>D$3*IF((El_mricxveli!F26-El_mricxveli!E26)&gt;0,(El_mricxveli!F26-El_mricxveli!E26),0)</f>
        <v>1.423788</v>
      </c>
      <c r="E26" s="98">
        <f>E$3*IF((El_mricxveli!G26-El_mricxveli!F26)&gt;0,(El_mricxveli!G26-El_mricxveli!F26),0)</f>
        <v>0</v>
      </c>
      <c r="F26" s="98">
        <f>F$3*IF((El_mricxveli!H26-El_mricxveli!G26)&gt;0,(El_mricxveli!H26-El_mricxveli!G26),0)</f>
        <v>4.271364</v>
      </c>
      <c r="G26" s="98">
        <f>G$3*IF((El_mricxveli!I26-El_mricxveli!H26)&gt;0,(El_mricxveli!I26-El_mricxveli!H26),0)</f>
        <v>0</v>
      </c>
      <c r="H26" s="98">
        <f>H$3*IF((El_mricxveli!J26-El_mricxveli!I26)&gt;0,(El_mricxveli!J26-El_mricxveli!I26),0)</f>
        <v>0</v>
      </c>
      <c r="I26" s="98">
        <f>I$3*IF((El_mricxveli!K26-El_mricxveli!J26)&gt;0,(El_mricxveli!K26-El_mricxveli!J26),0)</f>
        <v>0</v>
      </c>
      <c r="J26" s="98">
        <f>J$3*IF((El_mricxveli!L26-El_mricxveli!K26)&gt;0,(El_mricxveli!L26-El_mricxveli!K26),0)</f>
        <v>0</v>
      </c>
      <c r="K26" s="98">
        <f>K$3*IF((El_mricxveli!M26-El_mricxveli!L26)&gt;0,(El_mricxveli!M26-El_mricxveli!L26),0)</f>
        <v>0</v>
      </c>
      <c r="L26" s="98">
        <f>L$3*IF((El_mricxveli!N26-El_mricxveli!M26)&gt;0,(El_mricxveli!N26-El_mricxveli!M26),0)</f>
        <v>5.9799096</v>
      </c>
      <c r="M26" s="98">
        <f>M$3*IF((El_mricxveli!O26-El_mricxveli!N26)&gt;0,(El_mricxveli!O26-El_mricxveli!N26),0)</f>
        <v>0</v>
      </c>
      <c r="N26" s="98">
        <f>N$3*IF((El_mricxveli!P26-El_mricxveli!O26)&gt;0,(El_mricxveli!P26-El_mricxveli!O26),0)</f>
        <v>0</v>
      </c>
      <c r="O26" s="98">
        <f>O$3*IF((El_mricxveli!Q26-El_mricxveli!P26)&gt;0,(El_mricxveli!Q26-El_mricxveli!P26),0)</f>
        <v>0</v>
      </c>
    </row>
    <row r="27" spans="1:15" ht="14.25" thickBot="1">
      <c r="A27" s="4">
        <f>Davalianeba!A27</f>
        <v>121</v>
      </c>
      <c r="B27" s="43" t="str">
        <f>Davalianeba!B27</f>
        <v>n.yuraSvili</v>
      </c>
      <c r="C27" s="26">
        <f t="shared" si="0"/>
        <v>91.5495684</v>
      </c>
      <c r="D27" s="98">
        <f>D$3*IF((El_mricxveli!F27-El_mricxveli!E27)&gt;0,(El_mricxveli!F27-El_mricxveli!E27),0)</f>
        <v>0</v>
      </c>
      <c r="E27" s="98">
        <f>E$3*IF((El_mricxveli!G27-El_mricxveli!F27)&gt;0,(El_mricxveli!G27-El_mricxveli!F27),0)</f>
        <v>0</v>
      </c>
      <c r="F27" s="98">
        <f>F$3*IF((El_mricxveli!H27-El_mricxveli!G27)&gt;0,(El_mricxveli!H27-El_mricxveli!G27),0)</f>
        <v>21.6415776</v>
      </c>
      <c r="G27" s="98">
        <f>G$3*IF((El_mricxveli!I27-El_mricxveli!H27)&gt;0,(El_mricxveli!I27-El_mricxveli!H27),0)</f>
        <v>0</v>
      </c>
      <c r="H27" s="98">
        <f>H$3*IF((El_mricxveli!J27-El_mricxveli!I27)&gt;0,(El_mricxveli!J27-El_mricxveli!I27),0)</f>
        <v>0</v>
      </c>
      <c r="I27" s="98">
        <f>I$3*IF((El_mricxveli!K27-El_mricxveli!J27)&gt;0,(El_mricxveli!K27-El_mricxveli!J27),0)</f>
        <v>0</v>
      </c>
      <c r="J27" s="98">
        <f>J$3*IF((El_mricxveli!L27-El_mricxveli!K27)&gt;0,(El_mricxveli!L27-El_mricxveli!K27),0)</f>
        <v>0</v>
      </c>
      <c r="K27" s="98">
        <f>K$3*IF((El_mricxveli!M27-El_mricxveli!L27)&gt;0,(El_mricxveli!M27-El_mricxveli!L27),0)</f>
        <v>4.8408792</v>
      </c>
      <c r="L27" s="98">
        <f>L$3*IF((El_mricxveli!N27-El_mricxveli!M27)&gt;0,(El_mricxveli!N27-El_mricxveli!M27),0)</f>
        <v>65.0671116</v>
      </c>
      <c r="M27" s="98">
        <f>M$3*IF((El_mricxveli!O27-El_mricxveli!N27)&gt;0,(El_mricxveli!O27-El_mricxveli!N27),0)</f>
        <v>0</v>
      </c>
      <c r="N27" s="98">
        <f>N$3*IF((El_mricxveli!P27-El_mricxveli!O27)&gt;0,(El_mricxveli!P27-El_mricxveli!O27),0)</f>
        <v>0</v>
      </c>
      <c r="O27" s="98">
        <f>O$3*IF((El_mricxveli!Q27-El_mricxveli!P27)&gt;0,(El_mricxveli!Q27-El_mricxveli!P27),0)</f>
        <v>0</v>
      </c>
    </row>
    <row r="28" spans="1:15" ht="14.25" thickBot="1">
      <c r="A28" s="4">
        <f>Davalianeba!A28</f>
        <v>122</v>
      </c>
      <c r="B28" s="43" t="str">
        <f>Davalianeba!B28</f>
        <v>s.gogiaSvili</v>
      </c>
      <c r="C28" s="26">
        <f t="shared" si="0"/>
        <v>141.0973908</v>
      </c>
      <c r="D28" s="98">
        <f>D$3*IF((El_mricxveli!F28-El_mricxveli!E28)&gt;0,(El_mricxveli!F28-El_mricxveli!E28),0)</f>
        <v>0</v>
      </c>
      <c r="E28" s="98">
        <f>E$3*IF((El_mricxveli!G28-El_mricxveli!F28)&gt;0,(El_mricxveli!G28-El_mricxveli!F28),0)</f>
        <v>27.763866</v>
      </c>
      <c r="F28" s="98">
        <f>F$3*IF((El_mricxveli!H28-El_mricxveli!G28)&gt;0,(El_mricxveli!H28-El_mricxveli!G28),0)</f>
        <v>0</v>
      </c>
      <c r="G28" s="98">
        <f>G$3*IF((El_mricxveli!I28-El_mricxveli!H28)&gt;0,(El_mricxveli!I28-El_mricxveli!H28),0)</f>
        <v>4.6985004</v>
      </c>
      <c r="H28" s="98">
        <f>H$3*IF((El_mricxveli!J28-El_mricxveli!I28)&gt;0,(El_mricxveli!J28-El_mricxveli!I28),0)</f>
        <v>24.3467748</v>
      </c>
      <c r="I28" s="98">
        <f>I$3*IF((El_mricxveli!K28-El_mricxveli!J28)&gt;0,(El_mricxveli!K28-El_mricxveli!J28),0)</f>
        <v>0</v>
      </c>
      <c r="J28" s="98">
        <f>J$3*IF((El_mricxveli!L28-El_mricxveli!K28)&gt;0,(El_mricxveli!L28-El_mricxveli!K28),0)</f>
        <v>0</v>
      </c>
      <c r="K28" s="98">
        <f>K$3*IF((El_mricxveli!M28-El_mricxveli!L28)&gt;0,(El_mricxveli!M28-El_mricxveli!L28),0)</f>
        <v>36.306594</v>
      </c>
      <c r="L28" s="98">
        <f>L$3*IF((El_mricxveli!N28-El_mricxveli!M28)&gt;0,(El_mricxveli!N28-El_mricxveli!M28),0)</f>
        <v>47.9816556</v>
      </c>
      <c r="M28" s="98">
        <f>M$3*IF((El_mricxveli!O28-El_mricxveli!N28)&gt;0,(El_mricxveli!O28-El_mricxveli!N28),0)</f>
        <v>0</v>
      </c>
      <c r="N28" s="98">
        <f>N$3*IF((El_mricxveli!P28-El_mricxveli!O28)&gt;0,(El_mricxveli!P28-El_mricxveli!O28),0)</f>
        <v>0</v>
      </c>
      <c r="O28" s="98">
        <f>O$3*IF((El_mricxveli!Q28-El_mricxveli!P28)&gt;0,(El_mricxveli!Q28-El_mricxveli!P28),0)</f>
        <v>0</v>
      </c>
    </row>
    <row r="29" spans="1:15" ht="14.25" thickBot="1">
      <c r="A29" s="4">
        <f>Davalianeba!A29</f>
        <v>123</v>
      </c>
      <c r="B29" s="43" t="str">
        <f>Davalianeba!B29</f>
        <v>g.jabadari</v>
      </c>
      <c r="C29" s="26">
        <f t="shared" si="0"/>
        <v>44.9917008</v>
      </c>
      <c r="D29" s="98">
        <f>D$3*IF((El_mricxveli!F29-El_mricxveli!E29)&gt;0,(El_mricxveli!F29-El_mricxveli!E29),0)</f>
        <v>14.5226376</v>
      </c>
      <c r="E29" s="98">
        <f>E$3*IF((El_mricxveli!G29-El_mricxveli!F29)&gt;0,(El_mricxveli!G29-El_mricxveli!F29),0)</f>
        <v>1.2814092</v>
      </c>
      <c r="F29" s="98">
        <f>F$3*IF((El_mricxveli!H29-El_mricxveli!G29)&gt;0,(El_mricxveli!H29-El_mricxveli!G29),0)</f>
        <v>0.711894</v>
      </c>
      <c r="G29" s="98">
        <f>G$3*IF((El_mricxveli!I29-El_mricxveli!H29)&gt;0,(El_mricxveli!I29-El_mricxveli!H29),0)</f>
        <v>0</v>
      </c>
      <c r="H29" s="98">
        <f>H$3*IF((El_mricxveli!J29-El_mricxveli!I29)&gt;0,(El_mricxveli!J29-El_mricxveli!I29),0)</f>
        <v>0</v>
      </c>
      <c r="I29" s="98">
        <f>I$3*IF((El_mricxveli!K29-El_mricxveli!J29)&gt;0,(El_mricxveli!K29-El_mricxveli!J29),0)</f>
        <v>0</v>
      </c>
      <c r="J29" s="98">
        <f>J$3*IF((El_mricxveli!L29-El_mricxveli!K29)&gt;0,(El_mricxveli!L29-El_mricxveli!K29),0)</f>
        <v>0</v>
      </c>
      <c r="K29" s="98">
        <f>K$3*IF((El_mricxveli!M29-El_mricxveli!L29)&gt;0,(El_mricxveli!M29-El_mricxveli!L29),0)</f>
        <v>0</v>
      </c>
      <c r="L29" s="98">
        <f>L$3*IF((El_mricxveli!N29-El_mricxveli!M29)&gt;0,(El_mricxveli!N29-El_mricxveli!M29),0)</f>
        <v>16.8006984</v>
      </c>
      <c r="M29" s="98">
        <f>M$3*IF((El_mricxveli!O29-El_mricxveli!N29)&gt;0,(El_mricxveli!O29-El_mricxveli!N29),0)</f>
        <v>11.6750616</v>
      </c>
      <c r="N29" s="98">
        <f>N$3*IF((El_mricxveli!P29-El_mricxveli!O29)&gt;0,(El_mricxveli!P29-El_mricxveli!O29),0)</f>
        <v>0</v>
      </c>
      <c r="O29" s="98">
        <f>O$3*IF((El_mricxveli!Q29-El_mricxveli!P29)&gt;0,(El_mricxveli!Q29-El_mricxveli!P29),0)</f>
        <v>0</v>
      </c>
    </row>
    <row r="30" spans="1:15" ht="14.25" thickBot="1">
      <c r="A30" s="4">
        <f>Davalianeba!A30</f>
        <v>124</v>
      </c>
      <c r="B30" s="43" t="str">
        <f>Davalianeba!B30</f>
        <v>g.jabadari</v>
      </c>
      <c r="C30" s="26">
        <f t="shared" si="0"/>
        <v>0</v>
      </c>
      <c r="D30" s="98">
        <f>D$3*IF((El_mricxveli!F30-El_mricxveli!E30)&gt;0,(El_mricxveli!F30-El_mricxveli!E30),0)</f>
        <v>0</v>
      </c>
      <c r="E30" s="98">
        <f>E$3*IF((El_mricxveli!G30-El_mricxveli!F30)&gt;0,(El_mricxveli!G30-El_mricxveli!F30),0)</f>
        <v>0</v>
      </c>
      <c r="F30" s="98">
        <f>F$3*IF((El_mricxveli!H30-El_mricxveli!G30)&gt;0,(El_mricxveli!H30-El_mricxveli!G30),0)</f>
        <v>0</v>
      </c>
      <c r="G30" s="98">
        <f>G$3*IF((El_mricxveli!I30-El_mricxveli!H30)&gt;0,(El_mricxveli!I30-El_mricxveli!H30),0)</f>
        <v>0</v>
      </c>
      <c r="H30" s="98">
        <f>H$3*IF((El_mricxveli!J30-El_mricxveli!I30)&gt;0,(El_mricxveli!J30-El_mricxveli!I30),0)</f>
        <v>0</v>
      </c>
      <c r="I30" s="98">
        <f>I$3*IF((El_mricxveli!K30-El_mricxveli!J30)&gt;0,(El_mricxveli!K30-El_mricxveli!J30),0)</f>
        <v>0</v>
      </c>
      <c r="J30" s="98">
        <f>J$3*IF((El_mricxveli!L30-El_mricxveli!K30)&gt;0,(El_mricxveli!L30-El_mricxveli!K30),0)</f>
        <v>0</v>
      </c>
      <c r="K30" s="98">
        <f>K$3*IF((El_mricxveli!M30-El_mricxveli!L30)&gt;0,(El_mricxveli!M30-El_mricxveli!L30),0)</f>
        <v>0</v>
      </c>
      <c r="L30" s="98">
        <f>L$3*IF((El_mricxveli!N30-El_mricxveli!M30)&gt;0,(El_mricxveli!N30-El_mricxveli!M30),0)</f>
        <v>0</v>
      </c>
      <c r="M30" s="98">
        <f>M$3*IF((El_mricxveli!O30-El_mricxveli!N30)&gt;0,(El_mricxveli!O30-El_mricxveli!N30),0)</f>
        <v>0</v>
      </c>
      <c r="N30" s="98">
        <f>N$3*IF((El_mricxveli!P30-El_mricxveli!O30)&gt;0,(El_mricxveli!P30-El_mricxveli!O30),0)</f>
        <v>0</v>
      </c>
      <c r="O30" s="98">
        <f>O$3*IF((El_mricxveli!Q30-El_mricxveli!P30)&gt;0,(El_mricxveli!Q30-El_mricxveli!P30),0)</f>
        <v>0</v>
      </c>
    </row>
    <row r="31" spans="1:15" ht="14.25" thickBot="1">
      <c r="A31" s="57">
        <f>Davalianeba!A31</f>
        <v>201</v>
      </c>
      <c r="B31" s="62" t="str">
        <f>Davalianeba!B31</f>
        <v>xaratiSvili</v>
      </c>
      <c r="C31" s="59">
        <f t="shared" si="0"/>
        <v>40.1508216</v>
      </c>
      <c r="D31" s="98">
        <f>D$3*IF((El_mricxveli!F31-El_mricxveli!E31)&gt;0,(El_mricxveli!F31-El_mricxveli!E31),0)</f>
        <v>0</v>
      </c>
      <c r="E31" s="98">
        <f>E$3*IF((El_mricxveli!G31-El_mricxveli!F31)&gt;0,(El_mricxveli!G31-El_mricxveli!F31),0)</f>
        <v>0</v>
      </c>
      <c r="F31" s="98">
        <f>F$3*IF((El_mricxveli!H31-El_mricxveli!G31)&gt;0,(El_mricxveli!H31-El_mricxveli!G31),0)</f>
        <v>13.525986</v>
      </c>
      <c r="G31" s="98">
        <f>G$3*IF((El_mricxveli!I31-El_mricxveli!H31)&gt;0,(El_mricxveli!I31-El_mricxveli!H31),0)</f>
        <v>4.983258</v>
      </c>
      <c r="H31" s="98">
        <f>H$3*IF((El_mricxveli!J31-El_mricxveli!I31)&gt;0,(El_mricxveli!J31-El_mricxveli!I31),0)</f>
        <v>21.6415776</v>
      </c>
      <c r="I31" s="98">
        <f>I$3*IF((El_mricxveli!K31-El_mricxveli!J31)&gt;0,(El_mricxveli!K31-El_mricxveli!J31),0)</f>
        <v>0</v>
      </c>
      <c r="J31" s="98">
        <f>J$3*IF((El_mricxveli!L31-El_mricxveli!K31)&gt;0,(El_mricxveli!L31-El_mricxveli!K31),0)</f>
        <v>0</v>
      </c>
      <c r="K31" s="98">
        <f>K$3*IF((El_mricxveli!M31-El_mricxveli!L31)&gt;0,(El_mricxveli!M31-El_mricxveli!L31),0)</f>
        <v>0</v>
      </c>
      <c r="L31" s="98">
        <f>L$3*IF((El_mricxveli!N31-El_mricxveli!M31)&gt;0,(El_mricxveli!N31-El_mricxveli!M31),0)</f>
        <v>0</v>
      </c>
      <c r="M31" s="98">
        <f>M$3*IF((El_mricxveli!O31-El_mricxveli!N31)&gt;0,(El_mricxveli!O31-El_mricxveli!N31),0)</f>
        <v>0</v>
      </c>
      <c r="N31" s="98">
        <f>N$3*IF((El_mricxveli!P31-El_mricxveli!O31)&gt;0,(El_mricxveli!P31-El_mricxveli!O31),0)</f>
        <v>0</v>
      </c>
      <c r="O31" s="98">
        <f>O$3*IF((El_mricxveli!Q31-El_mricxveli!P31)&gt;0,(El_mricxveli!Q31-El_mricxveli!P31),0)</f>
        <v>0</v>
      </c>
    </row>
    <row r="32" spans="1:15" ht="14.25" thickBot="1">
      <c r="A32" s="4">
        <f>Davalianeba!A32</f>
        <v>202</v>
      </c>
      <c r="B32" s="43" t="str">
        <f>Davalianeba!B32</f>
        <v>d. cxakaia</v>
      </c>
      <c r="C32" s="26">
        <f t="shared" si="0"/>
        <v>0</v>
      </c>
      <c r="D32" s="98">
        <f>D$3*IF((El_mricxveli!F32-El_mricxveli!E32)&gt;0,(El_mricxveli!F32-El_mricxveli!E32),0)</f>
        <v>0</v>
      </c>
      <c r="E32" s="98">
        <f>E$3*IF((El_mricxveli!G32-El_mricxveli!F32)&gt;0,(El_mricxveli!G32-El_mricxveli!F32),0)</f>
        <v>0</v>
      </c>
      <c r="F32" s="98">
        <f>F$3*IF((El_mricxveli!H32-El_mricxveli!G32)&gt;0,(El_mricxveli!H32-El_mricxveli!G32),0)</f>
        <v>0</v>
      </c>
      <c r="G32" s="98">
        <f>G$3*IF((El_mricxveli!I32-El_mricxveli!H32)&gt;0,(El_mricxveli!I32-El_mricxveli!H32),0)</f>
        <v>0</v>
      </c>
      <c r="H32" s="98">
        <f>H$3*IF((El_mricxveli!J32-El_mricxveli!I32)&gt;0,(El_mricxveli!J32-El_mricxveli!I32),0)</f>
        <v>0</v>
      </c>
      <c r="I32" s="98">
        <f>I$3*IF((El_mricxveli!K32-El_mricxveli!J32)&gt;0,(El_mricxveli!K32-El_mricxveli!J32),0)</f>
        <v>0</v>
      </c>
      <c r="J32" s="98">
        <f>J$3*IF((El_mricxveli!L32-El_mricxveli!K32)&gt;0,(El_mricxveli!L32-El_mricxveli!K32),0)</f>
        <v>0</v>
      </c>
      <c r="K32" s="98">
        <f>K$3*IF((El_mricxveli!M32-El_mricxveli!L32)&gt;0,(El_mricxveli!M32-El_mricxveli!L32),0)</f>
        <v>0</v>
      </c>
      <c r="L32" s="98">
        <f>L$3*IF((El_mricxveli!N32-El_mricxveli!M32)&gt;0,(El_mricxveli!N32-El_mricxveli!M32),0)</f>
        <v>0</v>
      </c>
      <c r="M32" s="98">
        <f>M$3*IF((El_mricxveli!O32-El_mricxveli!N32)&gt;0,(El_mricxveli!O32-El_mricxveli!N32),0)</f>
        <v>0</v>
      </c>
      <c r="N32" s="98">
        <f>N$3*IF((El_mricxveli!P32-El_mricxveli!O32)&gt;0,(El_mricxveli!P32-El_mricxveli!O32),0)</f>
        <v>0</v>
      </c>
      <c r="O32" s="98">
        <f>O$3*IF((El_mricxveli!Q32-El_mricxveli!P32)&gt;0,(El_mricxveli!Q32-El_mricxveli!P32),0)</f>
        <v>0</v>
      </c>
    </row>
    <row r="33" spans="1:15" ht="14.25" thickBot="1">
      <c r="A33" s="4">
        <f>Davalianeba!A33</f>
        <v>203</v>
      </c>
      <c r="B33" s="43" t="str">
        <f>Davalianeba!B33</f>
        <v>d. cxakaia</v>
      </c>
      <c r="C33" s="26">
        <f t="shared" si="0"/>
        <v>170.7121812</v>
      </c>
      <c r="D33" s="98">
        <f>D$3*IF((El_mricxveli!F33-El_mricxveli!E33)&gt;0,(El_mricxveli!F33-El_mricxveli!E33),0)</f>
        <v>0</v>
      </c>
      <c r="E33" s="98">
        <f>E$3*IF((El_mricxveli!G33-El_mricxveli!F33)&gt;0,(El_mricxveli!G33-El_mricxveli!F33),0)</f>
        <v>34.170912</v>
      </c>
      <c r="F33" s="98">
        <f>F$3*IF((El_mricxveli!H33-El_mricxveli!G33)&gt;0,(El_mricxveli!H33-El_mricxveli!G33),0)</f>
        <v>5.5527732</v>
      </c>
      <c r="G33" s="98">
        <f>G$3*IF((El_mricxveli!I33-El_mricxveli!H33)&gt;0,(El_mricxveli!I33-El_mricxveli!H33),0)</f>
        <v>0.5695152</v>
      </c>
      <c r="H33" s="98">
        <f>H$3*IF((El_mricxveli!J33-El_mricxveli!I33)&gt;0,(El_mricxveli!J33-El_mricxveli!I33),0)</f>
        <v>0</v>
      </c>
      <c r="I33" s="98">
        <f>I$3*IF((El_mricxveli!K33-El_mricxveli!J33)&gt;0,(El_mricxveli!K33-El_mricxveli!J33),0)</f>
        <v>0</v>
      </c>
      <c r="J33" s="98">
        <f>J$3*IF((El_mricxveli!L33-El_mricxveli!K33)&gt;0,(El_mricxveli!L33-El_mricxveli!K33),0)</f>
        <v>0</v>
      </c>
      <c r="K33" s="98">
        <f>K$3*IF((El_mricxveli!M33-El_mricxveli!L33)&gt;0,(El_mricxveli!M33-El_mricxveli!L33),0)</f>
        <v>62.0771568</v>
      </c>
      <c r="L33" s="98">
        <f>L$3*IF((El_mricxveli!N33-El_mricxveli!M33)&gt;0,(El_mricxveli!N33-El_mricxveli!M33),0)</f>
        <v>63.7857024</v>
      </c>
      <c r="M33" s="98">
        <f>M$3*IF((El_mricxveli!O33-El_mricxveli!N33)&gt;0,(El_mricxveli!O33-El_mricxveli!N33),0)</f>
        <v>4.5561216</v>
      </c>
      <c r="N33" s="98">
        <f>N$3*IF((El_mricxveli!P33-El_mricxveli!O33)&gt;0,(El_mricxveli!P33-El_mricxveli!O33),0)</f>
        <v>0</v>
      </c>
      <c r="O33" s="98">
        <f>O$3*IF((El_mricxveli!Q33-El_mricxveli!P33)&gt;0,(El_mricxveli!Q33-El_mricxveli!P33),0)</f>
        <v>0</v>
      </c>
    </row>
    <row r="34" spans="1:15" ht="14.25" thickBot="1">
      <c r="A34" s="4">
        <f>Davalianeba!A34</f>
        <v>204</v>
      </c>
      <c r="B34" s="43" t="str">
        <f>Davalianeba!B34</f>
        <v>T. nasiZe (gia)</v>
      </c>
      <c r="C34" s="26">
        <f t="shared" si="0"/>
        <v>60.3686112</v>
      </c>
      <c r="D34" s="98">
        <f>D$3*IF((El_mricxveli!F34-El_mricxveli!E34)&gt;0,(El_mricxveli!F34-El_mricxveli!E34),0)</f>
        <v>0</v>
      </c>
      <c r="E34" s="98">
        <f>E$3*IF((El_mricxveli!G34-El_mricxveli!F34)&gt;0,(El_mricxveli!G34-El_mricxveli!F34),0)</f>
        <v>1.7085455999999999</v>
      </c>
      <c r="F34" s="98">
        <f>F$3*IF((El_mricxveli!H34-El_mricxveli!G34)&gt;0,(El_mricxveli!H34-El_mricxveli!G34),0)</f>
        <v>8.542728</v>
      </c>
      <c r="G34" s="98">
        <f>G$3*IF((El_mricxveli!I34-El_mricxveli!H34)&gt;0,(El_mricxveli!I34-El_mricxveli!H34),0)</f>
        <v>0</v>
      </c>
      <c r="H34" s="98">
        <f>H$3*IF((El_mricxveli!J34-El_mricxveli!I34)&gt;0,(El_mricxveli!J34-El_mricxveli!I34),0)</f>
        <v>0</v>
      </c>
      <c r="I34" s="98">
        <f>I$3*IF((El_mricxveli!K34-El_mricxveli!J34)&gt;0,(El_mricxveli!K34-El_mricxveli!J34),0)</f>
        <v>0</v>
      </c>
      <c r="J34" s="98">
        <f>J$3*IF((El_mricxveli!L34-El_mricxveli!K34)&gt;0,(El_mricxveli!L34-El_mricxveli!K34),0)</f>
        <v>0</v>
      </c>
      <c r="K34" s="98">
        <f>K$3*IF((El_mricxveli!M34-El_mricxveli!L34)&gt;0,(El_mricxveli!M34-El_mricxveli!L34),0)</f>
        <v>19.933032</v>
      </c>
      <c r="L34" s="98">
        <f>L$3*IF((El_mricxveli!N34-El_mricxveli!M34)&gt;0,(El_mricxveli!N34-El_mricxveli!M34),0)</f>
        <v>24.6315324</v>
      </c>
      <c r="M34" s="98">
        <f>M$3*IF((El_mricxveli!O34-El_mricxveli!N34)&gt;0,(El_mricxveli!O34-El_mricxveli!N34),0)</f>
        <v>5.5527732</v>
      </c>
      <c r="N34" s="98">
        <f>N$3*IF((El_mricxveli!P34-El_mricxveli!O34)&gt;0,(El_mricxveli!P34-El_mricxveli!O34),0)</f>
        <v>0</v>
      </c>
      <c r="O34" s="98">
        <f>O$3*IF((El_mricxveli!Q34-El_mricxveli!P34)&gt;0,(El_mricxveli!Q34-El_mricxveli!P34),0)</f>
        <v>0</v>
      </c>
    </row>
    <row r="35" spans="1:15" ht="14.25" thickBot="1">
      <c r="A35" s="4">
        <f>Davalianeba!A35</f>
        <v>205</v>
      </c>
      <c r="B35" s="43" t="str">
        <f>Davalianeba!B35</f>
        <v>T. nasiZe</v>
      </c>
      <c r="C35" s="26">
        <f t="shared" si="0"/>
        <v>0</v>
      </c>
      <c r="D35" s="98">
        <f>D$3*IF((El_mricxveli!F35-El_mricxveli!E35)&gt;0,(El_mricxveli!F35-El_mricxveli!E35),0)</f>
        <v>0</v>
      </c>
      <c r="E35" s="98">
        <f>E$3*IF((El_mricxveli!G35-El_mricxveli!F35)&gt;0,(El_mricxveli!G35-El_mricxveli!F35),0)</f>
        <v>0</v>
      </c>
      <c r="F35" s="98">
        <f>F$3*IF((El_mricxveli!H35-El_mricxveli!G35)&gt;0,(El_mricxveli!H35-El_mricxveli!G35),0)</f>
        <v>0</v>
      </c>
      <c r="G35" s="98">
        <f>G$3*IF((El_mricxveli!I35-El_mricxveli!H35)&gt;0,(El_mricxveli!I35-El_mricxveli!H35),0)</f>
        <v>0</v>
      </c>
      <c r="H35" s="98">
        <f>H$3*IF((El_mricxveli!J35-El_mricxveli!I35)&gt;0,(El_mricxveli!J35-El_mricxveli!I35),0)</f>
        <v>0</v>
      </c>
      <c r="I35" s="98">
        <f>I$3*IF((El_mricxveli!K35-El_mricxveli!J35)&gt;0,(El_mricxveli!K35-El_mricxveli!J35),0)</f>
        <v>0</v>
      </c>
      <c r="J35" s="98">
        <f>J$3*IF((El_mricxveli!L35-El_mricxveli!K35)&gt;0,(El_mricxveli!L35-El_mricxveli!K35),0)</f>
        <v>0</v>
      </c>
      <c r="K35" s="98">
        <f>K$3*IF((El_mricxveli!M35-El_mricxveli!L35)&gt;0,(El_mricxveli!M35-El_mricxveli!L35),0)</f>
        <v>0</v>
      </c>
      <c r="L35" s="98">
        <f>L$3*IF((El_mricxveli!N35-El_mricxveli!M35)&gt;0,(El_mricxveli!N35-El_mricxveli!M35),0)</f>
        <v>0</v>
      </c>
      <c r="M35" s="98">
        <f>M$3*IF((El_mricxveli!O35-El_mricxveli!N35)&gt;0,(El_mricxveli!O35-El_mricxveli!N35),0)</f>
        <v>0</v>
      </c>
      <c r="N35" s="98">
        <f>N$3*IF((El_mricxveli!P35-El_mricxveli!O35)&gt;0,(El_mricxveli!P35-El_mricxveli!O35),0)</f>
        <v>0</v>
      </c>
      <c r="O35" s="98">
        <f>O$3*IF((El_mricxveli!Q35-El_mricxveli!P35)&gt;0,(El_mricxveli!Q35-El_mricxveli!P35),0)</f>
        <v>0</v>
      </c>
    </row>
    <row r="36" spans="1:15" ht="14.25" thickBot="1">
      <c r="A36" s="4">
        <f>Davalianeba!A36</f>
        <v>206</v>
      </c>
      <c r="B36" s="43" t="str">
        <f>Davalianeba!B36</f>
        <v>d. CxeiZe</v>
      </c>
      <c r="C36" s="26">
        <f t="shared" si="0"/>
        <v>125.29334399999999</v>
      </c>
      <c r="D36" s="98">
        <f>D$3*IF((El_mricxveli!F36-El_mricxveli!E36)&gt;0,(El_mricxveli!F36-El_mricxveli!E36),0)</f>
        <v>5.8375308</v>
      </c>
      <c r="E36" s="98">
        <f>E$3*IF((El_mricxveli!G36-El_mricxveli!F36)&gt;0,(El_mricxveli!G36-El_mricxveli!F36),0)</f>
        <v>16.8006984</v>
      </c>
      <c r="F36" s="98">
        <f>F$3*IF((El_mricxveli!H36-El_mricxveli!G36)&gt;0,(El_mricxveli!H36-El_mricxveli!G36),0)</f>
        <v>8.1155916</v>
      </c>
      <c r="G36" s="98">
        <f>G$3*IF((El_mricxveli!I36-El_mricxveli!H36)&gt;0,(El_mricxveli!I36-El_mricxveli!H36),0)</f>
        <v>0</v>
      </c>
      <c r="H36" s="98">
        <f>H$3*IF((El_mricxveli!J36-El_mricxveli!I36)&gt;0,(El_mricxveli!J36-El_mricxveli!I36),0)</f>
        <v>0</v>
      </c>
      <c r="I36" s="98">
        <f>I$3*IF((El_mricxveli!K36-El_mricxveli!J36)&gt;0,(El_mricxveli!K36-El_mricxveli!J36),0)</f>
        <v>0</v>
      </c>
      <c r="J36" s="98">
        <f>J$3*IF((El_mricxveli!L36-El_mricxveli!K36)&gt;0,(El_mricxveli!L36-El_mricxveli!K36),0)</f>
        <v>0</v>
      </c>
      <c r="K36" s="98">
        <f>K$3*IF((El_mricxveli!M36-El_mricxveli!L36)&gt;0,(El_mricxveli!M36-El_mricxveli!L36),0)</f>
        <v>46.1307312</v>
      </c>
      <c r="L36" s="98">
        <f>L$3*IF((El_mricxveli!N36-El_mricxveli!M36)&gt;0,(El_mricxveli!N36-El_mricxveli!M36),0)</f>
        <v>48.408792</v>
      </c>
      <c r="M36" s="98">
        <f>M$3*IF((El_mricxveli!O36-El_mricxveli!N36)&gt;0,(El_mricxveli!O36-El_mricxveli!N36),0)</f>
        <v>0</v>
      </c>
      <c r="N36" s="98">
        <f>N$3*IF((El_mricxveli!P36-El_mricxveli!O36)&gt;0,(El_mricxveli!P36-El_mricxveli!O36),0)</f>
        <v>0</v>
      </c>
      <c r="O36" s="98">
        <f>O$3*IF((El_mricxveli!Q36-El_mricxveli!P36)&gt;0,(El_mricxveli!Q36-El_mricxveli!P36),0)</f>
        <v>0</v>
      </c>
    </row>
    <row r="37" spans="1:15" ht="14.25" thickBot="1">
      <c r="A37" s="4">
        <f>Davalianeba!A37</f>
        <v>207</v>
      </c>
      <c r="B37" s="43" t="str">
        <f>Davalianeba!B37</f>
        <v>d. CxeiZe</v>
      </c>
      <c r="C37" s="26">
        <f t="shared" si="0"/>
        <v>102.512736</v>
      </c>
      <c r="D37" s="98">
        <f>D$3*IF((El_mricxveli!F37-El_mricxveli!E37)&gt;0,(El_mricxveli!F37-El_mricxveli!E37),0)</f>
        <v>0</v>
      </c>
      <c r="E37" s="98">
        <f>E$3*IF((El_mricxveli!G37-El_mricxveli!F37)&gt;0,(El_mricxveli!G37-El_mricxveli!F37),0)</f>
        <v>0</v>
      </c>
      <c r="F37" s="98">
        <f>F$3*IF((El_mricxveli!H37-El_mricxveli!G37)&gt;0,(El_mricxveli!H37-El_mricxveli!G37),0)</f>
        <v>0</v>
      </c>
      <c r="G37" s="98">
        <f>G$3*IF((El_mricxveli!I37-El_mricxveli!H37)&gt;0,(El_mricxveli!I37-El_mricxveli!H37),0)</f>
        <v>0</v>
      </c>
      <c r="H37" s="98">
        <f>H$3*IF((El_mricxveli!J37-El_mricxveli!I37)&gt;0,(El_mricxveli!J37-El_mricxveli!I37),0)</f>
        <v>0</v>
      </c>
      <c r="I37" s="98">
        <f>I$3*IF((El_mricxveli!K37-El_mricxveli!J37)&gt;0,(El_mricxveli!K37-El_mricxveli!J37),0)</f>
        <v>0</v>
      </c>
      <c r="J37" s="98">
        <f>J$3*IF((El_mricxveli!L37-El_mricxveli!K37)&gt;0,(El_mricxveli!L37-El_mricxveli!K37),0)</f>
        <v>0</v>
      </c>
      <c r="K37" s="98">
        <f>K$3*IF((El_mricxveli!M37-El_mricxveli!L37)&gt;0,(El_mricxveli!M37-El_mricxveli!L37),0)</f>
        <v>33.1742604</v>
      </c>
      <c r="L37" s="98">
        <f>L$3*IF((El_mricxveli!N37-El_mricxveli!M37)&gt;0,(El_mricxveli!N37-El_mricxveli!M37),0)</f>
        <v>61.0805052</v>
      </c>
      <c r="M37" s="98">
        <f>M$3*IF((El_mricxveli!O37-El_mricxveli!N37)&gt;0,(El_mricxveli!O37-El_mricxveli!N37),0)</f>
        <v>8.2579704</v>
      </c>
      <c r="N37" s="98">
        <f>N$3*IF((El_mricxveli!P37-El_mricxveli!O37)&gt;0,(El_mricxveli!P37-El_mricxveli!O37),0)</f>
        <v>0</v>
      </c>
      <c r="O37" s="98">
        <f>O$3*IF((El_mricxveli!Q37-El_mricxveli!P37)&gt;0,(El_mricxveli!Q37-El_mricxveli!P37),0)</f>
        <v>0</v>
      </c>
    </row>
    <row r="38" spans="1:15" ht="14.25" thickBot="1">
      <c r="A38" s="4">
        <f>Davalianeba!A38</f>
        <v>208</v>
      </c>
      <c r="B38" s="43" t="str">
        <f>Davalianeba!B38</f>
        <v>sirbilaZe irma</v>
      </c>
      <c r="C38" s="26">
        <f t="shared" si="0"/>
        <v>141.3821484</v>
      </c>
      <c r="D38" s="98">
        <f>D$3*IF((El_mricxveli!F38-El_mricxveli!E38)&gt;0,(El_mricxveli!F38-El_mricxveli!E38),0)</f>
        <v>28.9028964</v>
      </c>
      <c r="E38" s="98">
        <f>E$3*IF((El_mricxveli!G38-El_mricxveli!F38)&gt;0,(El_mricxveli!G38-El_mricxveli!F38),0)</f>
        <v>11.6750616</v>
      </c>
      <c r="F38" s="98">
        <f>F$3*IF((El_mricxveli!H38-El_mricxveli!G38)&gt;0,(El_mricxveli!H38-El_mricxveli!G38),0)</f>
        <v>3.1323336</v>
      </c>
      <c r="G38" s="98">
        <f>G$3*IF((El_mricxveli!I38-El_mricxveli!H38)&gt;0,(El_mricxveli!I38-El_mricxveli!H38),0)</f>
        <v>0</v>
      </c>
      <c r="H38" s="98">
        <f>H$3*IF((El_mricxveli!J38-El_mricxveli!I38)&gt;0,(El_mricxveli!J38-El_mricxveli!I38),0)</f>
        <v>0</v>
      </c>
      <c r="I38" s="98">
        <f>I$3*IF((El_mricxveli!K38-El_mricxveli!J38)&gt;0,(El_mricxveli!K38-El_mricxveli!J38),0)</f>
        <v>0</v>
      </c>
      <c r="J38" s="98">
        <f>J$3*IF((El_mricxveli!L38-El_mricxveli!K38)&gt;0,(El_mricxveli!L38-El_mricxveli!K38),0)</f>
        <v>0</v>
      </c>
      <c r="K38" s="98">
        <f>K$3*IF((El_mricxveli!M38-El_mricxveli!L38)&gt;0,(El_mricxveli!M38-El_mricxveli!L38),0)</f>
        <v>33.0318816</v>
      </c>
      <c r="L38" s="98">
        <f>L$3*IF((El_mricxveli!N38-El_mricxveli!M38)&gt;0,(El_mricxveli!N38-El_mricxveli!M38),0)</f>
        <v>56.8091412</v>
      </c>
      <c r="M38" s="98">
        <f>M$3*IF((El_mricxveli!O38-El_mricxveli!N38)&gt;0,(El_mricxveli!O38-El_mricxveli!N38),0)</f>
        <v>7.830834</v>
      </c>
      <c r="N38" s="98">
        <f>N$3*IF((El_mricxveli!P38-El_mricxveli!O38)&gt;0,(El_mricxveli!P38-El_mricxveli!O38),0)</f>
        <v>0</v>
      </c>
      <c r="O38" s="98">
        <f>O$3*IF((El_mricxveli!Q38-El_mricxveli!P38)&gt;0,(El_mricxveli!Q38-El_mricxveli!P38),0)</f>
        <v>0</v>
      </c>
    </row>
    <row r="39" spans="1:15" ht="14.25" thickBot="1">
      <c r="A39" s="4">
        <f>Davalianeba!A39</f>
        <v>209</v>
      </c>
      <c r="B39" s="43" t="str">
        <f>Davalianeba!B39</f>
        <v>sirbilaZe irma</v>
      </c>
      <c r="C39" s="26">
        <f t="shared" si="0"/>
        <v>0</v>
      </c>
      <c r="D39" s="98">
        <f>D$3*IF((El_mricxveli!F39-El_mricxveli!E39)&gt;0,(El_mricxveli!F39-El_mricxveli!E39),0)</f>
        <v>0</v>
      </c>
      <c r="E39" s="98">
        <f>E$3*IF((El_mricxveli!G39-El_mricxveli!F39)&gt;0,(El_mricxveli!G39-El_mricxveli!F39),0)</f>
        <v>0</v>
      </c>
      <c r="F39" s="98">
        <f>F$3*IF((El_mricxveli!H39-El_mricxveli!G39)&gt;0,(El_mricxveli!H39-El_mricxveli!G39),0)</f>
        <v>0</v>
      </c>
      <c r="G39" s="98">
        <f>G$3*IF((El_mricxveli!I39-El_mricxveli!H39)&gt;0,(El_mricxveli!I39-El_mricxveli!H39),0)</f>
        <v>0</v>
      </c>
      <c r="H39" s="98">
        <f>H$3*IF((El_mricxveli!J39-El_mricxveli!I39)&gt;0,(El_mricxveli!J39-El_mricxveli!I39),0)</f>
        <v>0</v>
      </c>
      <c r="I39" s="98">
        <f>I$3*IF((El_mricxveli!K39-El_mricxveli!J39)&gt;0,(El_mricxveli!K39-El_mricxveli!J39),0)</f>
        <v>0</v>
      </c>
      <c r="J39" s="98">
        <f>J$3*IF((El_mricxveli!L39-El_mricxveli!K39)&gt;0,(El_mricxveli!L39-El_mricxveli!K39),0)</f>
        <v>0</v>
      </c>
      <c r="K39" s="98">
        <f>K$3*IF((El_mricxveli!M39-El_mricxveli!L39)&gt;0,(El_mricxveli!M39-El_mricxveli!L39),0)</f>
        <v>0</v>
      </c>
      <c r="L39" s="98">
        <f>L$3*IF((El_mricxveli!N39-El_mricxveli!M39)&gt;0,(El_mricxveli!N39-El_mricxveli!M39),0)</f>
        <v>0</v>
      </c>
      <c r="M39" s="98">
        <f>M$3*IF((El_mricxveli!O39-El_mricxveli!N39)&gt;0,(El_mricxveli!O39-El_mricxveli!N39),0)</f>
        <v>0</v>
      </c>
      <c r="N39" s="98">
        <f>N$3*IF((El_mricxveli!P39-El_mricxveli!O39)&gt;0,(El_mricxveli!P39-El_mricxveli!O39),0)</f>
        <v>0</v>
      </c>
      <c r="O39" s="98">
        <f>O$3*IF((El_mricxveli!Q39-El_mricxveli!P39)&gt;0,(El_mricxveli!Q39-El_mricxveli!P39),0)</f>
        <v>0</v>
      </c>
    </row>
    <row r="40" spans="1:15" ht="14.25" thickBot="1">
      <c r="A40" s="4">
        <f>Davalianeba!A40</f>
        <v>210</v>
      </c>
      <c r="B40" s="43" t="str">
        <f>Davalianeba!B40</f>
        <v>marina maisuraZe</v>
      </c>
      <c r="C40" s="26">
        <f t="shared" si="0"/>
        <v>114.614934</v>
      </c>
      <c r="D40" s="98">
        <f>D$3*IF((El_mricxveli!F40-El_mricxveli!E40)&gt;0,(El_mricxveli!F40-El_mricxveli!E40),0)</f>
        <v>7.11894</v>
      </c>
      <c r="E40" s="98">
        <f>E$3*IF((El_mricxveli!G40-El_mricxveli!F40)&gt;0,(El_mricxveli!G40-El_mricxveli!F40),0)</f>
        <v>21.4991988</v>
      </c>
      <c r="F40" s="98">
        <f>F$3*IF((El_mricxveli!H40-El_mricxveli!G40)&gt;0,(El_mricxveli!H40-El_mricxveli!G40),0)</f>
        <v>23.3501232</v>
      </c>
      <c r="G40" s="98">
        <f>G$3*IF((El_mricxveli!I40-El_mricxveli!H40)&gt;0,(El_mricxveli!I40-El_mricxveli!H40),0)</f>
        <v>8.6851068</v>
      </c>
      <c r="H40" s="98">
        <f>H$3*IF((El_mricxveli!J40-El_mricxveli!I40)&gt;0,(El_mricxveli!J40-El_mricxveli!I40),0)</f>
        <v>0</v>
      </c>
      <c r="I40" s="98">
        <f>I$3*IF((El_mricxveli!K40-El_mricxveli!J40)&gt;0,(El_mricxveli!K40-El_mricxveli!J40),0)</f>
        <v>0</v>
      </c>
      <c r="J40" s="98">
        <f>J$3*IF((El_mricxveli!L40-El_mricxveli!K40)&gt;0,(El_mricxveli!L40-El_mricxveli!K40),0)</f>
        <v>0.42713639999999997</v>
      </c>
      <c r="K40" s="98">
        <f>K$3*IF((El_mricxveli!M40-El_mricxveli!L40)&gt;0,(El_mricxveli!M40-El_mricxveli!L40),0)</f>
        <v>28.6181388</v>
      </c>
      <c r="L40" s="98">
        <f>L$3*IF((El_mricxveli!N40-El_mricxveli!M40)&gt;0,(El_mricxveli!N40-El_mricxveli!M40),0)</f>
        <v>24.91629</v>
      </c>
      <c r="M40" s="98">
        <f>M$3*IF((El_mricxveli!O40-El_mricxveli!N40)&gt;0,(El_mricxveli!O40-El_mricxveli!N40),0)</f>
        <v>0</v>
      </c>
      <c r="N40" s="98">
        <f>N$3*IF((El_mricxveli!P40-El_mricxveli!O40)&gt;0,(El_mricxveli!P40-El_mricxveli!O40),0)</f>
        <v>0</v>
      </c>
      <c r="O40" s="98">
        <f>O$3*IF((El_mricxveli!Q40-El_mricxveli!P40)&gt;0,(El_mricxveli!Q40-El_mricxveli!P40),0)</f>
        <v>0</v>
      </c>
    </row>
    <row r="41" spans="1:15" ht="14.25" thickBot="1">
      <c r="A41" s="4">
        <f>Davalianeba!A41</f>
        <v>211</v>
      </c>
      <c r="B41" s="43" t="str">
        <f>Davalianeba!B41</f>
        <v>Salva maisuraZe</v>
      </c>
      <c r="C41" s="26">
        <f t="shared" si="0"/>
        <v>110.7707064</v>
      </c>
      <c r="D41" s="98">
        <f>D$3*IF((El_mricxveli!F41-El_mricxveli!E41)&gt;0,(El_mricxveli!F41-El_mricxveli!E41),0)</f>
        <v>2.7051972</v>
      </c>
      <c r="E41" s="98">
        <f>E$3*IF((El_mricxveli!G41-El_mricxveli!F41)&gt;0,(El_mricxveli!G41-El_mricxveli!F41),0)</f>
        <v>15.5192892</v>
      </c>
      <c r="F41" s="98">
        <f>F$3*IF((El_mricxveli!H41-El_mricxveli!G41)&gt;0,(El_mricxveli!H41-El_mricxveli!G41),0)</f>
        <v>5.2680156</v>
      </c>
      <c r="G41" s="98">
        <f>G$3*IF((El_mricxveli!I41-El_mricxveli!H41)&gt;0,(El_mricxveli!I41-El_mricxveli!H41),0)</f>
        <v>0</v>
      </c>
      <c r="H41" s="98">
        <f>H$3*IF((El_mricxveli!J41-El_mricxveli!I41)&gt;0,(El_mricxveli!J41-El_mricxveli!I41),0)</f>
        <v>0</v>
      </c>
      <c r="I41" s="98">
        <f>I$3*IF((El_mricxveli!K41-El_mricxveli!J41)&gt;0,(El_mricxveli!K41-El_mricxveli!J41),0)</f>
        <v>0</v>
      </c>
      <c r="J41" s="98">
        <f>J$3*IF((El_mricxveli!L41-El_mricxveli!K41)&gt;0,(El_mricxveli!L41-El_mricxveli!K41),0)</f>
        <v>0</v>
      </c>
      <c r="K41" s="98">
        <f>K$3*IF((El_mricxveli!M41-El_mricxveli!L41)&gt;0,(El_mricxveli!M41-El_mricxveli!L41),0)</f>
        <v>49.4054436</v>
      </c>
      <c r="L41" s="98">
        <f>L$3*IF((El_mricxveli!N41-El_mricxveli!M41)&gt;0,(El_mricxveli!N41-El_mricxveli!M41),0)</f>
        <v>37.8727608</v>
      </c>
      <c r="M41" s="98">
        <f>M$3*IF((El_mricxveli!O41-El_mricxveli!N41)&gt;0,(El_mricxveli!O41-El_mricxveli!N41),0)</f>
        <v>0</v>
      </c>
      <c r="N41" s="98">
        <f>N$3*IF((El_mricxveli!P41-El_mricxveli!O41)&gt;0,(El_mricxveli!P41-El_mricxveli!O41),0)</f>
        <v>0</v>
      </c>
      <c r="O41" s="98">
        <f>O$3*IF((El_mricxveli!Q41-El_mricxveli!P41)&gt;0,(El_mricxveli!Q41-El_mricxveli!P41),0)</f>
        <v>0</v>
      </c>
    </row>
    <row r="42" spans="1:15" ht="14.25" thickBot="1">
      <c r="A42" s="4">
        <f>Davalianeba!A42</f>
        <v>212</v>
      </c>
      <c r="B42" s="43" t="str">
        <f>Davalianeba!B42</f>
        <v>sulikaSvili</v>
      </c>
      <c r="C42" s="26">
        <f t="shared" si="0"/>
        <v>31.0385784</v>
      </c>
      <c r="D42" s="98">
        <f>D$3*IF((El_mricxveli!F42-El_mricxveli!E42)&gt;0,(El_mricxveli!F42-El_mricxveli!E42),0)</f>
        <v>0</v>
      </c>
      <c r="E42" s="98">
        <f>E$3*IF((El_mricxveli!G42-El_mricxveli!F42)&gt;0,(El_mricxveli!G42-El_mricxveli!F42),0)</f>
        <v>0</v>
      </c>
      <c r="F42" s="98">
        <f>F$3*IF((El_mricxveli!H42-El_mricxveli!G42)&gt;0,(El_mricxveli!H42-El_mricxveli!G42),0)</f>
        <v>1.5661668</v>
      </c>
      <c r="G42" s="98">
        <f>G$3*IF((El_mricxveli!I42-El_mricxveli!H42)&gt;0,(El_mricxveli!I42-El_mricxveli!H42),0)</f>
        <v>0</v>
      </c>
      <c r="H42" s="98">
        <f>H$3*IF((El_mricxveli!J42-El_mricxveli!I42)&gt;0,(El_mricxveli!J42-El_mricxveli!I42),0)</f>
        <v>0</v>
      </c>
      <c r="I42" s="98">
        <f>I$3*IF((El_mricxveli!K42-El_mricxveli!J42)&gt;0,(El_mricxveli!K42-El_mricxveli!J42),0)</f>
        <v>0</v>
      </c>
      <c r="J42" s="98">
        <f>J$3*IF((El_mricxveli!L42-El_mricxveli!K42)&gt;0,(El_mricxveli!L42-El_mricxveli!K42),0)</f>
        <v>0</v>
      </c>
      <c r="K42" s="98">
        <f>K$3*IF((El_mricxveli!M42-El_mricxveli!L42)&gt;0,(El_mricxveli!M42-El_mricxveli!L42),0)</f>
        <v>14.949774</v>
      </c>
      <c r="L42" s="98">
        <f>L$3*IF((El_mricxveli!N42-El_mricxveli!M42)&gt;0,(El_mricxveli!N42-El_mricxveli!M42),0)</f>
        <v>13.2412284</v>
      </c>
      <c r="M42" s="98">
        <f>M$3*IF((El_mricxveli!O42-El_mricxveli!N42)&gt;0,(El_mricxveli!O42-El_mricxveli!N42),0)</f>
        <v>1.2814092</v>
      </c>
      <c r="N42" s="98">
        <f>N$3*IF((El_mricxveli!P42-El_mricxveli!O42)&gt;0,(El_mricxveli!P42-El_mricxveli!O42),0)</f>
        <v>0</v>
      </c>
      <c r="O42" s="98">
        <f>O$3*IF((El_mricxveli!Q42-El_mricxveli!P42)&gt;0,(El_mricxveli!Q42-El_mricxveli!P42),0)</f>
        <v>0</v>
      </c>
    </row>
    <row r="43" spans="1:15" ht="14.25" thickBot="1">
      <c r="A43" s="4">
        <f>Davalianeba!A43</f>
        <v>213</v>
      </c>
      <c r="B43" s="43" t="str">
        <f>Davalianeba!B43</f>
        <v>z. bokuCava</v>
      </c>
      <c r="C43" s="26">
        <f t="shared" si="0"/>
        <v>35.7370788</v>
      </c>
      <c r="D43" s="98">
        <f>D$3*IF((El_mricxveli!F43-El_mricxveli!E43)&gt;0,(El_mricxveli!F43-El_mricxveli!E43),0)</f>
        <v>0</v>
      </c>
      <c r="E43" s="98">
        <f>E$3*IF((El_mricxveli!G43-El_mricxveli!F43)&gt;0,(El_mricxveli!G43-El_mricxveli!F43),0)</f>
        <v>18.6516228</v>
      </c>
      <c r="F43" s="98">
        <f>F$3*IF((El_mricxveli!H43-El_mricxveli!G43)&gt;0,(El_mricxveli!H43-El_mricxveli!G43),0)</f>
        <v>5.9799096</v>
      </c>
      <c r="G43" s="98">
        <f>G$3*IF((El_mricxveli!I43-El_mricxveli!H43)&gt;0,(El_mricxveli!I43-El_mricxveli!H43),0)</f>
        <v>5.8375308</v>
      </c>
      <c r="H43" s="98">
        <f>H$3*IF((El_mricxveli!J43-El_mricxveli!I43)&gt;0,(El_mricxveli!J43-El_mricxveli!I43),0)</f>
        <v>5.2680156</v>
      </c>
      <c r="I43" s="98">
        <f>I$3*IF((El_mricxveli!K43-El_mricxveli!J43)&gt;0,(El_mricxveli!K43-El_mricxveli!J43),0)</f>
        <v>0</v>
      </c>
      <c r="J43" s="98">
        <f>J$3*IF((El_mricxveli!L43-El_mricxveli!K43)&gt;0,(El_mricxveli!L43-El_mricxveli!K43),0)</f>
        <v>0</v>
      </c>
      <c r="K43" s="98">
        <f>K$3*IF((El_mricxveli!M43-El_mricxveli!L43)&gt;0,(El_mricxveli!M43-El_mricxveli!L43),0)</f>
        <v>0</v>
      </c>
      <c r="L43" s="98">
        <f>L$3*IF((El_mricxveli!N43-El_mricxveli!M43)&gt;0,(El_mricxveli!N43-El_mricxveli!M43),0)</f>
        <v>0</v>
      </c>
      <c r="M43" s="98">
        <f>M$3*IF((El_mricxveli!O43-El_mricxveli!N43)&gt;0,(El_mricxveli!O43-El_mricxveli!N43),0)</f>
        <v>0</v>
      </c>
      <c r="N43" s="98">
        <f>N$3*IF((El_mricxveli!P43-El_mricxveli!O43)&gt;0,(El_mricxveli!P43-El_mricxveli!O43),0)</f>
        <v>0</v>
      </c>
      <c r="O43" s="98">
        <f>O$3*IF((El_mricxveli!Q43-El_mricxveli!P43)&gt;0,(El_mricxveli!Q43-El_mricxveli!P43),0)</f>
        <v>0</v>
      </c>
    </row>
    <row r="44" spans="1:15" ht="14.25" thickBot="1">
      <c r="A44" s="4">
        <f>Davalianeba!A44</f>
        <v>214</v>
      </c>
      <c r="B44" s="43" t="str">
        <f>Davalianeba!B44</f>
        <v>z. bokuCava</v>
      </c>
      <c r="C44" s="26">
        <f t="shared" si="0"/>
        <v>11.247925200000001</v>
      </c>
      <c r="D44" s="98">
        <f>D$3*IF((El_mricxveli!F44-El_mricxveli!E44)&gt;0,(El_mricxveli!F44-El_mricxveli!E44),0)</f>
        <v>0</v>
      </c>
      <c r="E44" s="98">
        <f>E$3*IF((El_mricxveli!G44-El_mricxveli!F44)&gt;0,(El_mricxveli!G44-El_mricxveli!F44),0)</f>
        <v>4.271364</v>
      </c>
      <c r="F44" s="98">
        <f>F$3*IF((El_mricxveli!H44-El_mricxveli!G44)&gt;0,(El_mricxveli!H44-El_mricxveli!G44),0)</f>
        <v>0.1423788</v>
      </c>
      <c r="G44" s="98">
        <f>G$3*IF((El_mricxveli!I44-El_mricxveli!H44)&gt;0,(El_mricxveli!I44-El_mricxveli!H44),0)</f>
        <v>0.5695152</v>
      </c>
      <c r="H44" s="98">
        <f>H$3*IF((El_mricxveli!J44-El_mricxveli!I44)&gt;0,(El_mricxveli!J44-El_mricxveli!I44),0)</f>
        <v>6.2646672</v>
      </c>
      <c r="I44" s="98">
        <f>I$3*IF((El_mricxveli!K44-El_mricxveli!J44)&gt;0,(El_mricxveli!K44-El_mricxveli!J44),0)</f>
        <v>0</v>
      </c>
      <c r="J44" s="98">
        <f>J$3*IF((El_mricxveli!L44-El_mricxveli!K44)&gt;0,(El_mricxveli!L44-El_mricxveli!K44),0)</f>
        <v>0</v>
      </c>
      <c r="K44" s="98">
        <f>K$3*IF((El_mricxveli!M44-El_mricxveli!L44)&gt;0,(El_mricxveli!M44-El_mricxveli!L44),0)</f>
        <v>0</v>
      </c>
      <c r="L44" s="98">
        <f>L$3*IF((El_mricxveli!N44-El_mricxveli!M44)&gt;0,(El_mricxveli!N44-El_mricxveli!M44),0)</f>
        <v>0</v>
      </c>
      <c r="M44" s="98">
        <f>M$3*IF((El_mricxveli!O44-El_mricxveli!N44)&gt;0,(El_mricxveli!O44-El_mricxveli!N44),0)</f>
        <v>0</v>
      </c>
      <c r="N44" s="98">
        <f>N$3*IF((El_mricxveli!P44-El_mricxveli!O44)&gt;0,(El_mricxveli!P44-El_mricxveli!O44),0)</f>
        <v>0</v>
      </c>
      <c r="O44" s="98">
        <f>O$3*IF((El_mricxveli!Q44-El_mricxveli!P44)&gt;0,(El_mricxveli!Q44-El_mricxveli!P44),0)</f>
        <v>0</v>
      </c>
    </row>
    <row r="45" spans="1:15" ht="14.25" thickBot="1">
      <c r="A45" s="4">
        <f>Davalianeba!A45</f>
        <v>215</v>
      </c>
      <c r="B45" s="43" t="str">
        <f>Davalianeba!B45</f>
        <v>l. sanikiZe</v>
      </c>
      <c r="C45" s="26">
        <f t="shared" si="0"/>
        <v>119.3134344</v>
      </c>
      <c r="D45" s="98">
        <f>D$3*IF((El_mricxveli!F45-El_mricxveli!E45)&gt;0,(El_mricxveli!F45-El_mricxveli!E45),0)</f>
        <v>13.0988496</v>
      </c>
      <c r="E45" s="98">
        <f>E$3*IF((El_mricxveli!G45-El_mricxveli!F45)&gt;0,(El_mricxveli!G45-El_mricxveli!F45),0)</f>
        <v>9.8241372</v>
      </c>
      <c r="F45" s="98">
        <f>F$3*IF((El_mricxveli!H45-El_mricxveli!G45)&gt;0,(El_mricxveli!H45-El_mricxveli!G45),0)</f>
        <v>6.5494248</v>
      </c>
      <c r="G45" s="98">
        <f>G$3*IF((El_mricxveli!I45-El_mricxveli!H45)&gt;0,(El_mricxveli!I45-El_mricxveli!H45),0)</f>
        <v>0.711894</v>
      </c>
      <c r="H45" s="98">
        <f>H$3*IF((El_mricxveli!J45-El_mricxveli!I45)&gt;0,(El_mricxveli!J45-El_mricxveli!I45),0)</f>
        <v>0</v>
      </c>
      <c r="I45" s="98">
        <f>I$3*IF((El_mricxveli!K45-El_mricxveli!J45)&gt;0,(El_mricxveli!K45-El_mricxveli!J45),0)</f>
        <v>0</v>
      </c>
      <c r="J45" s="98">
        <f>J$3*IF((El_mricxveli!L45-El_mricxveli!K45)&gt;0,(El_mricxveli!L45-El_mricxveli!K45),0)</f>
        <v>0</v>
      </c>
      <c r="K45" s="98">
        <f>K$3*IF((El_mricxveli!M45-El_mricxveli!L45)&gt;0,(El_mricxveli!M45-El_mricxveli!L45),0)</f>
        <v>41.5746096</v>
      </c>
      <c r="L45" s="98">
        <f>L$3*IF((El_mricxveli!N45-El_mricxveli!M45)&gt;0,(El_mricxveli!N45-El_mricxveli!M45),0)</f>
        <v>38.1575184</v>
      </c>
      <c r="M45" s="98">
        <f>M$3*IF((El_mricxveli!O45-El_mricxveli!N45)&gt;0,(El_mricxveli!O45-El_mricxveli!N45),0)</f>
        <v>9.3970008</v>
      </c>
      <c r="N45" s="98">
        <f>N$3*IF((El_mricxveli!P45-El_mricxveli!O45)&gt;0,(El_mricxveli!P45-El_mricxveli!O45),0)</f>
        <v>0</v>
      </c>
      <c r="O45" s="98">
        <f>O$3*IF((El_mricxveli!Q45-El_mricxveli!P45)&gt;0,(El_mricxveli!Q45-El_mricxveli!P45),0)</f>
        <v>0</v>
      </c>
    </row>
    <row r="46" spans="1:15" ht="14.25" thickBot="1">
      <c r="A46" s="4">
        <f>Davalianeba!A46</f>
        <v>216</v>
      </c>
      <c r="B46" s="43" t="str">
        <f>Davalianeba!B46</f>
        <v>kaxniaSvili</v>
      </c>
      <c r="C46" s="26">
        <f t="shared" si="0"/>
        <v>32.1776088</v>
      </c>
      <c r="D46" s="98">
        <f>D$3*IF((El_mricxveli!F46-El_mricxveli!E46)&gt;0,(El_mricxveli!F46-El_mricxveli!E46),0)</f>
        <v>0</v>
      </c>
      <c r="E46" s="98">
        <f>E$3*IF((El_mricxveli!G46-El_mricxveli!F46)&gt;0,(El_mricxveli!G46-El_mricxveli!F46),0)</f>
        <v>6.5494248</v>
      </c>
      <c r="F46" s="98">
        <f>F$3*IF((El_mricxveli!H46-El_mricxveli!G46)&gt;0,(El_mricxveli!H46-El_mricxveli!G46),0)</f>
        <v>5.9799096</v>
      </c>
      <c r="G46" s="98">
        <f>G$3*IF((El_mricxveli!I46-El_mricxveli!H46)&gt;0,(El_mricxveli!I46-El_mricxveli!H46),0)</f>
        <v>7.4036976</v>
      </c>
      <c r="H46" s="98">
        <f>H$3*IF((El_mricxveli!J46-El_mricxveli!I46)&gt;0,(El_mricxveli!J46-El_mricxveli!I46),0)</f>
        <v>0</v>
      </c>
      <c r="I46" s="98">
        <f>I$3*IF((El_mricxveli!K46-El_mricxveli!J46)&gt;0,(El_mricxveli!K46-El_mricxveli!J46),0)</f>
        <v>0</v>
      </c>
      <c r="J46" s="98">
        <f>J$3*IF((El_mricxveli!L46-El_mricxveli!K46)&gt;0,(El_mricxveli!L46-El_mricxveli!K46),0)</f>
        <v>0</v>
      </c>
      <c r="K46" s="98">
        <f>K$3*IF((El_mricxveli!M46-El_mricxveli!L46)&gt;0,(El_mricxveli!M46-El_mricxveli!L46),0)</f>
        <v>0</v>
      </c>
      <c r="L46" s="98">
        <f>L$3*IF((El_mricxveli!N46-El_mricxveli!M46)&gt;0,(El_mricxveli!N46-El_mricxveli!M46),0)</f>
        <v>12.2445768</v>
      </c>
      <c r="M46" s="98">
        <f>M$3*IF((El_mricxveli!O46-El_mricxveli!N46)&gt;0,(El_mricxveli!O46-El_mricxveli!N46),0)</f>
        <v>0</v>
      </c>
      <c r="N46" s="98">
        <f>N$3*IF((El_mricxveli!P46-El_mricxveli!O46)&gt;0,(El_mricxveli!P46-El_mricxveli!O46),0)</f>
        <v>0</v>
      </c>
      <c r="O46" s="98">
        <f>O$3*IF((El_mricxveli!Q46-El_mricxveli!P46)&gt;0,(El_mricxveli!Q46-El_mricxveli!P46),0)</f>
        <v>0</v>
      </c>
    </row>
    <row r="47" spans="1:15" ht="14.25" thickBot="1">
      <c r="A47" s="4">
        <f>Davalianeba!A47</f>
        <v>217</v>
      </c>
      <c r="B47" s="43" t="str">
        <f>Davalianeba!B47</f>
        <v>kaxniaSvili</v>
      </c>
      <c r="C47" s="26">
        <f t="shared" si="0"/>
        <v>62.7890508</v>
      </c>
      <c r="D47" s="98">
        <f>D$3*IF((El_mricxveli!F47-El_mricxveli!E47)&gt;0,(El_mricxveli!F47-El_mricxveli!E47),0)</f>
        <v>3.8442276</v>
      </c>
      <c r="E47" s="98">
        <f>E$3*IF((El_mricxveli!G47-El_mricxveli!F47)&gt;0,(El_mricxveli!G47-El_mricxveli!F47),0)</f>
        <v>20.7873048</v>
      </c>
      <c r="F47" s="98">
        <f>F$3*IF((El_mricxveli!H47-El_mricxveli!G47)&gt;0,(El_mricxveli!H47-El_mricxveli!G47),0)</f>
        <v>5.8375308</v>
      </c>
      <c r="G47" s="98">
        <f>G$3*IF((El_mricxveli!I47-El_mricxveli!H47)&gt;0,(El_mricxveli!I47-El_mricxveli!H47),0)</f>
        <v>0</v>
      </c>
      <c r="H47" s="98">
        <f>H$3*IF((El_mricxveli!J47-El_mricxveli!I47)&gt;0,(El_mricxveli!J47-El_mricxveli!I47),0)</f>
        <v>0</v>
      </c>
      <c r="I47" s="98">
        <f>I$3*IF((El_mricxveli!K47-El_mricxveli!J47)&gt;0,(El_mricxveli!K47-El_mricxveli!J47),0)</f>
        <v>0</v>
      </c>
      <c r="J47" s="98">
        <f>J$3*IF((El_mricxveli!L47-El_mricxveli!K47)&gt;0,(El_mricxveli!L47-El_mricxveli!K47),0)</f>
        <v>0</v>
      </c>
      <c r="K47" s="98">
        <f>K$3*IF((El_mricxveli!M47-El_mricxveli!L47)&gt;0,(El_mricxveli!M47-El_mricxveli!L47),0)</f>
        <v>0</v>
      </c>
      <c r="L47" s="98">
        <f>L$3*IF((El_mricxveli!N47-El_mricxveli!M47)&gt;0,(El_mricxveli!N47-El_mricxveli!M47),0)</f>
        <v>25.628184</v>
      </c>
      <c r="M47" s="98">
        <f>M$3*IF((El_mricxveli!O47-El_mricxveli!N47)&gt;0,(El_mricxveli!O47-El_mricxveli!N47),0)</f>
        <v>6.6918036</v>
      </c>
      <c r="N47" s="98">
        <f>N$3*IF((El_mricxveli!P47-El_mricxveli!O47)&gt;0,(El_mricxveli!P47-El_mricxveli!O47),0)</f>
        <v>0</v>
      </c>
      <c r="O47" s="98">
        <f>O$3*IF((El_mricxveli!Q47-El_mricxveli!P47)&gt;0,(El_mricxveli!Q47-El_mricxveli!P47),0)</f>
        <v>0</v>
      </c>
    </row>
    <row r="48" spans="1:15" ht="14.25" thickBot="1">
      <c r="A48" s="4">
        <f>Davalianeba!A48</f>
        <v>218</v>
      </c>
      <c r="B48" s="43" t="str">
        <f>Davalianeba!B48</f>
        <v>n.iakobiSvili - v.maRraZe</v>
      </c>
      <c r="C48" s="26">
        <f t="shared" si="0"/>
        <v>15.092152800000001</v>
      </c>
      <c r="D48" s="98">
        <f>D$3*IF((El_mricxveli!F48-El_mricxveli!E48)&gt;0,(El_mricxveli!F48-El_mricxveli!E48),0)</f>
        <v>6.1222884</v>
      </c>
      <c r="E48" s="98">
        <f>E$3*IF((El_mricxveli!G48-El_mricxveli!F48)&gt;0,(El_mricxveli!G48-El_mricxveli!F48),0)</f>
        <v>2.9899548</v>
      </c>
      <c r="F48" s="98">
        <f>F$3*IF((El_mricxveli!H48-El_mricxveli!G48)&gt;0,(El_mricxveli!H48-El_mricxveli!G48),0)</f>
        <v>2.7051972</v>
      </c>
      <c r="G48" s="98">
        <f>G$3*IF((El_mricxveli!I48-El_mricxveli!H48)&gt;0,(El_mricxveli!I48-El_mricxveli!H48),0)</f>
        <v>0</v>
      </c>
      <c r="H48" s="98">
        <f>H$3*IF((El_mricxveli!J48-El_mricxveli!I48)&gt;0,(El_mricxveli!J48-El_mricxveli!I48),0)</f>
        <v>0</v>
      </c>
      <c r="I48" s="98">
        <f>I$3*IF((El_mricxveli!K48-El_mricxveli!J48)&gt;0,(El_mricxveli!K48-El_mricxveli!J48),0)</f>
        <v>0</v>
      </c>
      <c r="J48" s="98">
        <f>J$3*IF((El_mricxveli!L48-El_mricxveli!K48)&gt;0,(El_mricxveli!L48-El_mricxveli!K48),0)</f>
        <v>0</v>
      </c>
      <c r="K48" s="98">
        <f>K$3*IF((El_mricxveli!M48-El_mricxveli!L48)&gt;0,(El_mricxveli!M48-El_mricxveli!L48),0)</f>
        <v>0</v>
      </c>
      <c r="L48" s="98">
        <f>L$3*IF((El_mricxveli!N48-El_mricxveli!M48)&gt;0,(El_mricxveli!N48-El_mricxveli!M48),0)</f>
        <v>3.2747124</v>
      </c>
      <c r="M48" s="98">
        <f>M$3*IF((El_mricxveli!O48-El_mricxveli!N48)&gt;0,(El_mricxveli!O48-El_mricxveli!N48),0)</f>
        <v>0</v>
      </c>
      <c r="N48" s="98">
        <f>N$3*IF((El_mricxveli!P48-El_mricxveli!O48)&gt;0,(El_mricxveli!P48-El_mricxveli!O48),0)</f>
        <v>0</v>
      </c>
      <c r="O48" s="98">
        <f>O$3*IF((El_mricxveli!Q48-El_mricxveli!P48)&gt;0,(El_mricxveli!Q48-El_mricxveli!P48),0)</f>
        <v>0</v>
      </c>
    </row>
    <row r="49" spans="1:15" ht="14.25" thickBot="1">
      <c r="A49" s="4">
        <f>Davalianeba!A49</f>
        <v>219</v>
      </c>
      <c r="B49" s="43" t="str">
        <f>Davalianeba!B49</f>
        <v>m.narsia</v>
      </c>
      <c r="C49" s="26">
        <f t="shared" si="0"/>
        <v>49.5478224</v>
      </c>
      <c r="D49" s="98">
        <f>D$3*IF((El_mricxveli!F49-El_mricxveli!E49)&gt;0,(El_mricxveli!F49-El_mricxveli!E49),0)</f>
        <v>0</v>
      </c>
      <c r="E49" s="98">
        <f>E$3*IF((El_mricxveli!G49-El_mricxveli!F49)&gt;0,(El_mricxveli!G49-El_mricxveli!F49),0)</f>
        <v>0</v>
      </c>
      <c r="F49" s="98">
        <f>F$3*IF((El_mricxveli!H49-El_mricxveli!G49)&gt;0,(El_mricxveli!H49-El_mricxveli!G49),0)</f>
        <v>0</v>
      </c>
      <c r="G49" s="98">
        <f>G$3*IF((El_mricxveli!I49-El_mricxveli!H49)&gt;0,(El_mricxveli!I49-El_mricxveli!H49),0)</f>
        <v>0</v>
      </c>
      <c r="H49" s="98">
        <f>H$3*IF((El_mricxveli!J49-El_mricxveli!I49)&gt;0,(El_mricxveli!J49-El_mricxveli!I49),0)</f>
        <v>0</v>
      </c>
      <c r="I49" s="98">
        <f>I$3*IF((El_mricxveli!K49-El_mricxveli!J49)&gt;0,(El_mricxveli!K49-El_mricxveli!J49),0)</f>
        <v>23.0653656</v>
      </c>
      <c r="J49" s="98">
        <f>J$3*IF((El_mricxveli!L49-El_mricxveli!K49)&gt;0,(El_mricxveli!L49-El_mricxveli!K49),0)</f>
        <v>0</v>
      </c>
      <c r="K49" s="98">
        <f>K$3*IF((El_mricxveli!M49-El_mricxveli!L49)&gt;0,(El_mricxveli!M49-El_mricxveli!L49),0)</f>
        <v>26.4824568</v>
      </c>
      <c r="L49" s="98">
        <f>L$3*IF((El_mricxveli!N49-El_mricxveli!M49)&gt;0,(El_mricxveli!N49-El_mricxveli!M49),0)</f>
        <v>0</v>
      </c>
      <c r="M49" s="98">
        <f>M$3*IF((El_mricxveli!O49-El_mricxveli!N49)&gt;0,(El_mricxveli!O49-El_mricxveli!N49),0)</f>
        <v>0</v>
      </c>
      <c r="N49" s="98">
        <f>N$3*IF((El_mricxveli!P49-El_mricxveli!O49)&gt;0,(El_mricxveli!P49-El_mricxveli!O49),0)</f>
        <v>0</v>
      </c>
      <c r="O49" s="98">
        <f>O$3*IF((El_mricxveli!Q49-El_mricxveli!P49)&gt;0,(El_mricxveli!Q49-El_mricxveli!P49),0)</f>
        <v>0</v>
      </c>
    </row>
    <row r="50" spans="1:15" ht="14.25" thickBot="1">
      <c r="A50" s="4">
        <f>Davalianeba!A50</f>
        <v>220</v>
      </c>
      <c r="B50" s="43" t="str">
        <f>Davalianeba!B50</f>
        <v>a.kikaliSvili</v>
      </c>
      <c r="C50" s="26">
        <f t="shared" si="0"/>
        <v>0</v>
      </c>
      <c r="D50" s="98">
        <f>D$3*IF((El_mricxveli!F50-El_mricxveli!E50)&gt;0,(El_mricxveli!F50-El_mricxveli!E50),0)</f>
        <v>0</v>
      </c>
      <c r="E50" s="98">
        <f>E$3*IF((El_mricxveli!G50-El_mricxveli!F50)&gt;0,(El_mricxveli!G50-El_mricxveli!F50),0)</f>
        <v>0</v>
      </c>
      <c r="F50" s="98">
        <f>F$3*IF((El_mricxveli!H50-El_mricxveli!G50)&gt;0,(El_mricxveli!H50-El_mricxveli!G50),0)</f>
        <v>0</v>
      </c>
      <c r="G50" s="98">
        <f>G$3*IF((El_mricxveli!I50-El_mricxveli!H50)&gt;0,(El_mricxveli!I50-El_mricxveli!H50),0)</f>
        <v>0</v>
      </c>
      <c r="H50" s="98">
        <f>H$3*IF((El_mricxveli!J50-El_mricxveli!I50)&gt;0,(El_mricxveli!J50-El_mricxveli!I50),0)</f>
        <v>0</v>
      </c>
      <c r="I50" s="98">
        <f>I$3*IF((El_mricxveli!K50-El_mricxveli!J50)&gt;0,(El_mricxveli!K50-El_mricxveli!J50),0)</f>
        <v>0</v>
      </c>
      <c r="J50" s="98">
        <f>J$3*IF((El_mricxveli!L50-El_mricxveli!K50)&gt;0,(El_mricxveli!L50-El_mricxveli!K50),0)</f>
        <v>0</v>
      </c>
      <c r="K50" s="98">
        <f>K$3*IF((El_mricxveli!M50-El_mricxveli!L50)&gt;0,(El_mricxveli!M50-El_mricxveli!L50),0)</f>
        <v>0</v>
      </c>
      <c r="L50" s="98">
        <f>L$3*IF((El_mricxveli!N50-El_mricxveli!M50)&gt;0,(El_mricxveli!N50-El_mricxveli!M50),0)</f>
        <v>0</v>
      </c>
      <c r="M50" s="98">
        <f>M$3*IF((El_mricxveli!O50-El_mricxveli!N50)&gt;0,(El_mricxveli!O50-El_mricxveli!N50),0)</f>
        <v>0</v>
      </c>
      <c r="N50" s="98">
        <f>N$3*IF((El_mricxveli!P50-El_mricxveli!O50)&gt;0,(El_mricxveli!P50-El_mricxveli!O50),0)</f>
        <v>0</v>
      </c>
      <c r="O50" s="98">
        <f>O$3*IF((El_mricxveli!Q50-El_mricxveli!P50)&gt;0,(El_mricxveli!Q50-El_mricxveli!P50),0)</f>
        <v>0</v>
      </c>
    </row>
    <row r="51" spans="1:15" ht="14.25" thickBot="1">
      <c r="A51" s="4">
        <f>Davalianeba!A51</f>
        <v>221</v>
      </c>
      <c r="B51" s="43" t="str">
        <f>Davalianeba!B51</f>
        <v>ნ.კობერიძე</v>
      </c>
      <c r="C51" s="26">
        <f t="shared" si="0"/>
        <v>80.7287796</v>
      </c>
      <c r="D51" s="98">
        <f>D$3*IF((El_mricxveli!F51-El_mricxveli!E51)&gt;0,(El_mricxveli!F51-El_mricxveli!E51),0)</f>
        <v>5.8375308</v>
      </c>
      <c r="E51" s="98">
        <f>E$3*IF((El_mricxveli!G51-El_mricxveli!F51)&gt;0,(El_mricxveli!G51-El_mricxveli!F51),0)</f>
        <v>15.0921528</v>
      </c>
      <c r="F51" s="98">
        <f>F$3*IF((El_mricxveli!H51-El_mricxveli!G51)&gt;0,(El_mricxveli!H51-El_mricxveli!G51),0)</f>
        <v>8.6851068</v>
      </c>
      <c r="G51" s="98">
        <f>G$3*IF((El_mricxveli!I51-El_mricxveli!H51)&gt;0,(El_mricxveli!I51-El_mricxveli!H51),0)</f>
        <v>6.407046</v>
      </c>
      <c r="H51" s="98">
        <f>H$3*IF((El_mricxveli!J51-El_mricxveli!I51)&gt;0,(El_mricxveli!J51-El_mricxveli!I51),0)</f>
        <v>0</v>
      </c>
      <c r="I51" s="98">
        <f>I$3*IF((El_mricxveli!K51-El_mricxveli!J51)&gt;0,(El_mricxveli!K51-El_mricxveli!J51),0)</f>
        <v>0</v>
      </c>
      <c r="J51" s="98">
        <f>J$3*IF((El_mricxveli!L51-El_mricxveli!K51)&gt;0,(El_mricxveli!L51-El_mricxveli!K51),0)</f>
        <v>0</v>
      </c>
      <c r="K51" s="98">
        <f>K$3*IF((El_mricxveli!M51-El_mricxveli!L51)&gt;0,(El_mricxveli!M51-El_mricxveli!L51),0)</f>
        <v>1.423788</v>
      </c>
      <c r="L51" s="98">
        <f>L$3*IF((El_mricxveli!N51-El_mricxveli!M51)&gt;0,(El_mricxveli!N51-El_mricxveli!M51),0)</f>
        <v>43.2831552</v>
      </c>
      <c r="M51" s="98">
        <f>M$3*IF((El_mricxveli!O51-El_mricxveli!N51)&gt;0,(El_mricxveli!O51-El_mricxveli!N51),0)</f>
        <v>0</v>
      </c>
      <c r="N51" s="98">
        <f>N$3*IF((El_mricxveli!P51-El_mricxveli!O51)&gt;0,(El_mricxveli!P51-El_mricxveli!O51),0)</f>
        <v>0</v>
      </c>
      <c r="O51" s="98">
        <f>O$3*IF((El_mricxveli!Q51-El_mricxveli!P51)&gt;0,(El_mricxveli!Q51-El_mricxveli!P51),0)</f>
        <v>0</v>
      </c>
    </row>
    <row r="52" spans="1:15" ht="14.25" thickBot="1">
      <c r="A52" s="4">
        <f>Davalianeba!A52</f>
        <v>222</v>
      </c>
      <c r="B52" s="43" t="str">
        <f>Davalianeba!B52</f>
        <v>Tabagari</v>
      </c>
      <c r="C52" s="26">
        <f t="shared" si="0"/>
        <v>115.18444919999999</v>
      </c>
      <c r="D52" s="98">
        <f>D$3*IF((El_mricxveli!F52-El_mricxveli!E52)&gt;0,(El_mricxveli!F52-El_mricxveli!E52),0)</f>
        <v>0</v>
      </c>
      <c r="E52" s="98">
        <f>E$3*IF((El_mricxveli!G52-El_mricxveli!F52)&gt;0,(El_mricxveli!G52-El_mricxveli!F52),0)</f>
        <v>30.0419268</v>
      </c>
      <c r="F52" s="98">
        <f>F$3*IF((El_mricxveli!H52-El_mricxveli!G52)&gt;0,(El_mricxveli!H52-El_mricxveli!G52),0)</f>
        <v>4.8408792</v>
      </c>
      <c r="G52" s="98">
        <f>G$3*IF((El_mricxveli!I52-El_mricxveli!H52)&gt;0,(El_mricxveli!I52-El_mricxveli!H52),0)</f>
        <v>2.5628184</v>
      </c>
      <c r="H52" s="98">
        <f>H$3*IF((El_mricxveli!J52-El_mricxveli!I52)&gt;0,(El_mricxveli!J52-El_mricxveli!I52),0)</f>
        <v>0</v>
      </c>
      <c r="I52" s="98">
        <f>I$3*IF((El_mricxveli!K52-El_mricxveli!J52)&gt;0,(El_mricxveli!K52-El_mricxveli!J52),0)</f>
        <v>0</v>
      </c>
      <c r="J52" s="98">
        <f>J$3*IF((El_mricxveli!L52-El_mricxveli!K52)&gt;0,(El_mricxveli!L52-El_mricxveli!K52),0)</f>
        <v>0</v>
      </c>
      <c r="K52" s="98">
        <f>K$3*IF((El_mricxveli!M52-El_mricxveli!L52)&gt;0,(El_mricxveli!M52-El_mricxveli!L52),0)</f>
        <v>14.8073952</v>
      </c>
      <c r="L52" s="98">
        <f>L$3*IF((El_mricxveli!N52-El_mricxveli!M52)&gt;0,(El_mricxveli!N52-El_mricxveli!M52),0)</f>
        <v>47.5545192</v>
      </c>
      <c r="M52" s="98">
        <f>M$3*IF((El_mricxveli!O52-El_mricxveli!N52)&gt;0,(El_mricxveli!O52-El_mricxveli!N52),0)</f>
        <v>7.6884552</v>
      </c>
      <c r="N52" s="98">
        <f>N$3*IF((El_mricxveli!P52-El_mricxveli!O52)&gt;0,(El_mricxveli!P52-El_mricxveli!O52),0)</f>
        <v>7.6884552</v>
      </c>
      <c r="O52" s="98">
        <f>O$3*IF((El_mricxveli!Q52-El_mricxveli!P52)&gt;0,(El_mricxveli!Q52-El_mricxveli!P52),0)</f>
        <v>0</v>
      </c>
    </row>
    <row r="53" spans="1:15" ht="14.25" thickBot="1">
      <c r="A53" s="4">
        <f>Davalianeba!A53</f>
        <v>223</v>
      </c>
      <c r="B53" s="43" t="str">
        <f>Davalianeba!B53</f>
        <v>ambokaZe</v>
      </c>
      <c r="C53" s="26">
        <f t="shared" si="0"/>
        <v>0</v>
      </c>
      <c r="D53" s="98">
        <f>D$3*IF((El_mricxveli!F53-El_mricxveli!E53)&gt;0,(El_mricxveli!F53-El_mricxveli!E53),0)</f>
        <v>0</v>
      </c>
      <c r="E53" s="98">
        <f>E$3*IF((El_mricxveli!G53-El_mricxveli!F53)&gt;0,(El_mricxveli!G53-El_mricxveli!F53),0)</f>
        <v>0</v>
      </c>
      <c r="F53" s="98">
        <f>F$3*IF((El_mricxveli!H53-El_mricxveli!G53)&gt;0,(El_mricxveli!H53-El_mricxveli!G53),0)</f>
        <v>0</v>
      </c>
      <c r="G53" s="98">
        <f>G$3*IF((El_mricxveli!I53-El_mricxveli!H53)&gt;0,(El_mricxveli!I53-El_mricxveli!H53),0)</f>
        <v>0</v>
      </c>
      <c r="H53" s="98">
        <f>H$3*IF((El_mricxveli!J53-El_mricxveli!I53)&gt;0,(El_mricxveli!J53-El_mricxveli!I53),0)</f>
        <v>0</v>
      </c>
      <c r="I53" s="98">
        <f>I$3*IF((El_mricxveli!K53-El_mricxveli!J53)&gt;0,(El_mricxveli!K53-El_mricxveli!J53),0)</f>
        <v>0</v>
      </c>
      <c r="J53" s="98">
        <f>J$3*IF((El_mricxveli!L53-El_mricxveli!K53)&gt;0,(El_mricxveli!L53-El_mricxveli!K53),0)</f>
        <v>0</v>
      </c>
      <c r="K53" s="98">
        <f>K$3*IF((El_mricxveli!M53-El_mricxveli!L53)&gt;0,(El_mricxveli!M53-El_mricxveli!L53),0)</f>
        <v>0</v>
      </c>
      <c r="L53" s="98">
        <f>L$3*IF((El_mricxveli!N53-El_mricxveli!M53)&gt;0,(El_mricxveli!N53-El_mricxveli!M53),0)</f>
        <v>0</v>
      </c>
      <c r="M53" s="98">
        <f>M$3*IF((El_mricxveli!O53-El_mricxveli!N53)&gt;0,(El_mricxveli!O53-El_mricxveli!N53),0)</f>
        <v>0</v>
      </c>
      <c r="N53" s="98">
        <f>N$3*IF((El_mricxveli!P53-El_mricxveli!O53)&gt;0,(El_mricxveli!P53-El_mricxveli!O53),0)</f>
        <v>0</v>
      </c>
      <c r="O53" s="98">
        <f>O$3*IF((El_mricxveli!Q53-El_mricxveli!P53)&gt;0,(El_mricxveli!Q53-El_mricxveli!P53),0)</f>
        <v>0</v>
      </c>
    </row>
    <row r="54" spans="1:15" ht="14.25" thickBot="1">
      <c r="A54" s="4">
        <f>Davalianeba!A54</f>
        <v>224</v>
      </c>
      <c r="B54" s="43" t="str">
        <f>Davalianeba!B54</f>
        <v>n. Zagania</v>
      </c>
      <c r="C54" s="26">
        <f t="shared" si="0"/>
        <v>0</v>
      </c>
      <c r="D54" s="98">
        <f>D$3*IF((El_mricxveli!F54-El_mricxveli!E54)&gt;0,(El_mricxveli!F54-El_mricxveli!E54),0)</f>
        <v>0</v>
      </c>
      <c r="E54" s="98">
        <f>E$3*IF((El_mricxveli!G54-El_mricxveli!F54)&gt;0,(El_mricxveli!G54-El_mricxveli!F54),0)</f>
        <v>0</v>
      </c>
      <c r="F54" s="98">
        <f>F$3*IF((El_mricxveli!H54-El_mricxveli!G54)&gt;0,(El_mricxveli!H54-El_mricxveli!G54),0)</f>
        <v>0</v>
      </c>
      <c r="G54" s="98">
        <f>G$3*IF((El_mricxveli!I54-El_mricxveli!H54)&gt;0,(El_mricxveli!I54-El_mricxveli!H54),0)</f>
        <v>0</v>
      </c>
      <c r="H54" s="98">
        <f>H$3*IF((El_mricxveli!J54-El_mricxveli!I54)&gt;0,(El_mricxveli!J54-El_mricxveli!I54),0)</f>
        <v>0</v>
      </c>
      <c r="I54" s="98">
        <f>I$3*IF((El_mricxveli!K54-El_mricxveli!J54)&gt;0,(El_mricxveli!K54-El_mricxveli!J54),0)</f>
        <v>0</v>
      </c>
      <c r="J54" s="98">
        <f>J$3*IF((El_mricxveli!L54-El_mricxveli!K54)&gt;0,(El_mricxveli!L54-El_mricxveli!K54),0)</f>
        <v>0</v>
      </c>
      <c r="K54" s="98">
        <f>K$3*IF((El_mricxveli!M54-El_mricxveli!L54)&gt;0,(El_mricxveli!M54-El_mricxveli!L54),0)</f>
        <v>0</v>
      </c>
      <c r="L54" s="98">
        <f>L$3*IF((El_mricxveli!N54-El_mricxveli!M54)&gt;0,(El_mricxveli!N54-El_mricxveli!M54),0)</f>
        <v>0</v>
      </c>
      <c r="M54" s="98">
        <f>M$3*IF((El_mricxveli!O54-El_mricxveli!N54)&gt;0,(El_mricxveli!O54-El_mricxveli!N54),0)</f>
        <v>0</v>
      </c>
      <c r="N54" s="98">
        <f>N$3*IF((El_mricxveli!P54-El_mricxveli!O54)&gt;0,(El_mricxveli!P54-El_mricxveli!O54),0)</f>
        <v>0</v>
      </c>
      <c r="O54" s="98">
        <f>O$3*IF((El_mricxveli!Q54-El_mricxveli!P54)&gt;0,(El_mricxveli!Q54-El_mricxveli!P54),0)</f>
        <v>0</v>
      </c>
    </row>
    <row r="55" spans="1:15" ht="18" customHeight="1" thickBot="1">
      <c r="A55" s="4">
        <f>Davalianeba!A55</f>
        <v>225</v>
      </c>
      <c r="B55" s="43" t="str">
        <f>Davalianeba!B55</f>
        <v>nikolaiSvili -a.kakoiSvili</v>
      </c>
      <c r="C55" s="26">
        <f t="shared" si="0"/>
        <v>0</v>
      </c>
      <c r="D55" s="98">
        <f>D$3*IF((El_mricxveli!F55-El_mricxveli!E55)&gt;0,(El_mricxveli!F55-El_mricxveli!E55),0)</f>
        <v>0</v>
      </c>
      <c r="E55" s="98">
        <f>E$3*IF((El_mricxveli!G55-El_mricxveli!F55)&gt;0,(El_mricxveli!G55-El_mricxveli!F55),0)</f>
        <v>0</v>
      </c>
      <c r="F55" s="98">
        <f>F$3*IF((El_mricxveli!H55-El_mricxveli!G55)&gt;0,(El_mricxveli!H55-El_mricxveli!G55),0)</f>
        <v>0</v>
      </c>
      <c r="G55" s="98">
        <f>G$3*IF((El_mricxveli!I55-El_mricxveli!H55)&gt;0,(El_mricxveli!I55-El_mricxveli!H55),0)</f>
        <v>0</v>
      </c>
      <c r="H55" s="98">
        <f>H$3*IF((El_mricxveli!J55-El_mricxveli!I55)&gt;0,(El_mricxveli!J55-El_mricxveli!I55),0)</f>
        <v>0</v>
      </c>
      <c r="I55" s="98">
        <f>I$3*IF((El_mricxveli!K55-El_mricxveli!J55)&gt;0,(El_mricxveli!K55-El_mricxveli!J55),0)</f>
        <v>0</v>
      </c>
      <c r="J55" s="98">
        <f>J$3*IF((El_mricxveli!L55-El_mricxveli!K55)&gt;0,(El_mricxveli!L55-El_mricxveli!K55),0)</f>
        <v>0</v>
      </c>
      <c r="K55" s="98">
        <f>K$3*IF((El_mricxveli!M55-El_mricxveli!L55)&gt;0,(El_mricxveli!M55-El_mricxveli!L55),0)</f>
        <v>0</v>
      </c>
      <c r="L55" s="98">
        <f>L$3*IF((El_mricxveli!N55-El_mricxveli!M55)&gt;0,(El_mricxveli!N55-El_mricxveli!M55),0)</f>
        <v>0</v>
      </c>
      <c r="M55" s="98">
        <f>M$3*IF((El_mricxveli!O55-El_mricxveli!N55)&gt;0,(El_mricxveli!O55-El_mricxveli!N55),0)</f>
        <v>0</v>
      </c>
      <c r="N55" s="98">
        <f>N$3*IF((El_mricxveli!P55-El_mricxveli!O55)&gt;0,(El_mricxveli!P55-El_mricxveli!O55),0)</f>
        <v>0</v>
      </c>
      <c r="O55" s="98">
        <f>O$3*IF((El_mricxveli!Q55-El_mricxveli!P55)&gt;0,(El_mricxveli!Q55-El_mricxveli!P55),0)</f>
        <v>0</v>
      </c>
    </row>
    <row r="56" spans="1:15" ht="14.25" thickBot="1">
      <c r="A56" s="4">
        <f>Davalianeba!A56</f>
        <v>226</v>
      </c>
      <c r="B56" s="43" t="str">
        <f>Davalianeba!B56</f>
        <v>m.cxvediani</v>
      </c>
      <c r="C56" s="26">
        <f t="shared" si="0"/>
        <v>177.9735</v>
      </c>
      <c r="D56" s="98">
        <f>D$3*IF((El_mricxveli!F56-El_mricxveli!E56)&gt;0,(El_mricxveli!F56-El_mricxveli!E56),0)</f>
        <v>7.5460764</v>
      </c>
      <c r="E56" s="98">
        <f>E$3*IF((El_mricxveli!G56-El_mricxveli!F56)&gt;0,(El_mricxveli!G56-El_mricxveli!F56),0)</f>
        <v>5.5527732</v>
      </c>
      <c r="F56" s="98">
        <f>F$3*IF((El_mricxveli!H56-El_mricxveli!G56)&gt;0,(El_mricxveli!H56-El_mricxveli!G56),0)</f>
        <v>3.8442276</v>
      </c>
      <c r="G56" s="98">
        <f>G$3*IF((El_mricxveli!I56-El_mricxveli!H56)&gt;0,(El_mricxveli!I56-El_mricxveli!H56),0)</f>
        <v>0</v>
      </c>
      <c r="H56" s="98">
        <f>H$3*IF((El_mricxveli!J56-El_mricxveli!I56)&gt;0,(El_mricxveli!J56-El_mricxveli!I56),0)</f>
        <v>0</v>
      </c>
      <c r="I56" s="98">
        <f>I$3*IF((El_mricxveli!K56-El_mricxveli!J56)&gt;0,(El_mricxveli!K56-El_mricxveli!J56),0)</f>
        <v>0</v>
      </c>
      <c r="J56" s="98">
        <f>J$3*IF((El_mricxveli!L56-El_mricxveli!K56)&gt;0,(El_mricxveli!L56-El_mricxveli!K56),0)</f>
        <v>0</v>
      </c>
      <c r="K56" s="98">
        <f>K$3*IF((El_mricxveli!M56-El_mricxveli!L56)&gt;0,(El_mricxveli!M56-El_mricxveli!L56),0)</f>
        <v>127.0018896</v>
      </c>
      <c r="L56" s="98">
        <f>L$3*IF((El_mricxveli!N56-El_mricxveli!M56)&gt;0,(El_mricxveli!N56-El_mricxveli!M56),0)</f>
        <v>34.0285332</v>
      </c>
      <c r="M56" s="98">
        <f>M$3*IF((El_mricxveli!O56-El_mricxveli!N56)&gt;0,(El_mricxveli!O56-El_mricxveli!N56),0)</f>
        <v>0</v>
      </c>
      <c r="N56" s="98">
        <f>N$3*IF((El_mricxveli!P56-El_mricxveli!O56)&gt;0,(El_mricxveli!P56-El_mricxveli!O56),0)</f>
        <v>0</v>
      </c>
      <c r="O56" s="98">
        <f>O$3*IF((El_mricxveli!Q56-El_mricxveli!P56)&gt;0,(El_mricxveli!Q56-El_mricxveli!P56),0)</f>
        <v>0</v>
      </c>
    </row>
    <row r="57" spans="1:15" ht="14.25" thickBot="1">
      <c r="A57" s="4">
        <f>Davalianeba!A57</f>
        <v>227</v>
      </c>
      <c r="B57" s="43" t="str">
        <f>Davalianeba!B57</f>
        <v>დ/ბაინდურაშვილი</v>
      </c>
      <c r="C57" s="26">
        <f t="shared" si="0"/>
        <v>167.29509000000002</v>
      </c>
      <c r="D57" s="98">
        <f>D$3*IF((El_mricxveli!F57-El_mricxveli!E57)&gt;0,(El_mricxveli!F57-El_mricxveli!E57),0)</f>
        <v>6.2646672</v>
      </c>
      <c r="E57" s="98">
        <f>E$3*IF((El_mricxveli!G57-El_mricxveli!F57)&gt;0,(El_mricxveli!G57-El_mricxveli!F57),0)</f>
        <v>27.051972</v>
      </c>
      <c r="F57" s="98">
        <f>F$3*IF((El_mricxveli!H57-El_mricxveli!G57)&gt;0,(El_mricxveli!H57-El_mricxveli!G57),0)</f>
        <v>16.9430772</v>
      </c>
      <c r="G57" s="98">
        <f>G$3*IF((El_mricxveli!I57-El_mricxveli!H57)&gt;0,(El_mricxveli!I57-El_mricxveli!H57),0)</f>
        <v>2.7051972</v>
      </c>
      <c r="H57" s="98">
        <f>H$3*IF((El_mricxveli!J57-El_mricxveli!I57)&gt;0,(El_mricxveli!J57-El_mricxveli!I57),0)</f>
        <v>0</v>
      </c>
      <c r="I57" s="98">
        <f>I$3*IF((El_mricxveli!K57-El_mricxveli!J57)&gt;0,(El_mricxveli!K57-El_mricxveli!J57),0)</f>
        <v>0</v>
      </c>
      <c r="J57" s="98">
        <f>J$3*IF((El_mricxveli!L57-El_mricxveli!K57)&gt;0,(El_mricxveli!L57-El_mricxveli!K57),0)</f>
        <v>0</v>
      </c>
      <c r="K57" s="98">
        <f>K$3*IF((El_mricxveli!M57-El_mricxveli!L57)&gt;0,(El_mricxveli!M57-El_mricxveli!L57),0)</f>
        <v>73.1827032</v>
      </c>
      <c r="L57" s="98">
        <f>L$3*IF((El_mricxveli!N57-El_mricxveli!M57)&gt;0,(El_mricxveli!N57-El_mricxveli!M57),0)</f>
        <v>41.1474732</v>
      </c>
      <c r="M57" s="98">
        <f>M$3*IF((El_mricxveli!O57-El_mricxveli!N57)&gt;0,(El_mricxveli!O57-El_mricxveli!N57),0)</f>
        <v>0</v>
      </c>
      <c r="N57" s="98">
        <f>N$3*IF((El_mricxveli!P57-El_mricxveli!O57)&gt;0,(El_mricxveli!P57-El_mricxveli!O57),0)</f>
        <v>0</v>
      </c>
      <c r="O57" s="98">
        <f>O$3*IF((El_mricxveli!Q57-El_mricxveli!P57)&gt;0,(El_mricxveli!Q57-El_mricxveli!P57),0)</f>
        <v>0</v>
      </c>
    </row>
    <row r="58" spans="1:15" ht="14.25" thickBot="1">
      <c r="A58" s="35">
        <f>Davalianeba!A58</f>
        <v>301</v>
      </c>
      <c r="B58" s="46" t="str">
        <f>Davalianeba!B58</f>
        <v>n. balaxaZe</v>
      </c>
      <c r="C58" s="59">
        <f t="shared" si="0"/>
        <v>41.289851999999996</v>
      </c>
      <c r="D58" s="98">
        <f>D$3*IF((El_mricxveli!F58-El_mricxveli!E58)&gt;0,(El_mricxveli!F58-El_mricxveli!E58),0)</f>
        <v>0</v>
      </c>
      <c r="E58" s="98">
        <f>E$3*IF((El_mricxveli!G58-El_mricxveli!F58)&gt;0,(El_mricxveli!G58-El_mricxveli!F58),0)</f>
        <v>6.2646672</v>
      </c>
      <c r="F58" s="98">
        <f>F$3*IF((El_mricxveli!H58-El_mricxveli!G58)&gt;0,(El_mricxveli!H58-El_mricxveli!G58),0)</f>
        <v>0</v>
      </c>
      <c r="G58" s="98">
        <f>G$3*IF((El_mricxveli!I58-El_mricxveli!H58)&gt;0,(El_mricxveli!I58-El_mricxveli!H58),0)</f>
        <v>0</v>
      </c>
      <c r="H58" s="98">
        <f>H$3*IF((El_mricxveli!J58-El_mricxveli!I58)&gt;0,(El_mricxveli!J58-El_mricxveli!I58),0)</f>
        <v>0</v>
      </c>
      <c r="I58" s="98">
        <f>I$3*IF((El_mricxveli!K58-El_mricxveli!J58)&gt;0,(El_mricxveli!K58-El_mricxveli!J58),0)</f>
        <v>0</v>
      </c>
      <c r="J58" s="98">
        <f>J$3*IF((El_mricxveli!L58-El_mricxveli!K58)&gt;0,(El_mricxveli!L58-El_mricxveli!K58),0)</f>
        <v>0</v>
      </c>
      <c r="K58" s="98">
        <f>K$3*IF((El_mricxveli!M58-El_mricxveli!L58)&gt;0,(El_mricxveli!M58-El_mricxveli!L58),0)</f>
        <v>20.5025472</v>
      </c>
      <c r="L58" s="98">
        <f>L$3*IF((El_mricxveli!N58-El_mricxveli!M58)&gt;0,(El_mricxveli!N58-El_mricxveli!M58),0)</f>
        <v>14.5226376</v>
      </c>
      <c r="M58" s="98">
        <f>M$3*IF((El_mricxveli!O58-El_mricxveli!N58)&gt;0,(El_mricxveli!O58-El_mricxveli!N58),0)</f>
        <v>0</v>
      </c>
      <c r="N58" s="98">
        <f>N$3*IF((El_mricxveli!P58-El_mricxveli!O58)&gt;0,(El_mricxveli!P58-El_mricxveli!O58),0)</f>
        <v>0</v>
      </c>
      <c r="O58" s="98">
        <f>O$3*IF((El_mricxveli!Q58-El_mricxveli!P58)&gt;0,(El_mricxveli!Q58-El_mricxveli!P58),0)</f>
        <v>0</v>
      </c>
    </row>
    <row r="59" spans="1:15" ht="14.25" thickBot="1">
      <c r="A59" s="4">
        <f>Davalianeba!A59</f>
        <v>302</v>
      </c>
      <c r="B59" s="43" t="str">
        <f>Davalianeba!B59</f>
        <v>g.gugava</v>
      </c>
      <c r="C59" s="26">
        <f t="shared" si="0"/>
        <v>70.1927484</v>
      </c>
      <c r="D59" s="98">
        <f>D$3*IF((El_mricxveli!F59-El_mricxveli!E59)&gt;0,(El_mricxveli!F59-El_mricxveli!E59),0)</f>
        <v>0</v>
      </c>
      <c r="E59" s="98">
        <f>E$3*IF((El_mricxveli!G59-El_mricxveli!F59)&gt;0,(El_mricxveli!G59-El_mricxveli!F59),0)</f>
        <v>20.7873048</v>
      </c>
      <c r="F59" s="98">
        <f>F$3*IF((El_mricxveli!H59-El_mricxveli!G59)&gt;0,(El_mricxveli!H59-El_mricxveli!G59),0)</f>
        <v>0</v>
      </c>
      <c r="G59" s="98">
        <f>G$3*IF((El_mricxveli!I59-El_mricxveli!H59)&gt;0,(El_mricxveli!I59-El_mricxveli!H59),0)</f>
        <v>0</v>
      </c>
      <c r="H59" s="98">
        <f>H$3*IF((El_mricxveli!J59-El_mricxveli!I59)&gt;0,(El_mricxveli!J59-El_mricxveli!I59),0)</f>
        <v>0</v>
      </c>
      <c r="I59" s="98">
        <f>I$3*IF((El_mricxveli!K59-El_mricxveli!J59)&gt;0,(El_mricxveli!K59-El_mricxveli!J59),0)</f>
        <v>0</v>
      </c>
      <c r="J59" s="98">
        <f>J$3*IF((El_mricxveli!L59-El_mricxveli!K59)&gt;0,(El_mricxveli!L59-El_mricxveli!K59),0)</f>
        <v>0</v>
      </c>
      <c r="K59" s="98">
        <f>K$3*IF((El_mricxveli!M59-El_mricxveli!L59)&gt;0,(El_mricxveli!M59-El_mricxveli!L59),0)</f>
        <v>9.1122432</v>
      </c>
      <c r="L59" s="98">
        <f>L$3*IF((El_mricxveli!N59-El_mricxveli!M59)&gt;0,(El_mricxveli!N59-El_mricxveli!M59),0)</f>
        <v>40.2932004</v>
      </c>
      <c r="M59" s="98">
        <f>M$3*IF((El_mricxveli!O59-El_mricxveli!N59)&gt;0,(El_mricxveli!O59-El_mricxveli!N59),0)</f>
        <v>0</v>
      </c>
      <c r="N59" s="98">
        <f>N$3*IF((El_mricxveli!P59-El_mricxveli!O59)&gt;0,(El_mricxveli!P59-El_mricxveli!O59),0)</f>
        <v>0</v>
      </c>
      <c r="O59" s="98">
        <f>O$3*IF((El_mricxveli!Q59-El_mricxveli!P59)&gt;0,(El_mricxveli!Q59-El_mricxveli!P59),0)</f>
        <v>0</v>
      </c>
    </row>
    <row r="60" spans="1:15" ht="14.25" thickBot="1">
      <c r="A60" s="4">
        <f>Davalianeba!A60</f>
        <v>303</v>
      </c>
      <c r="B60" s="43" t="str">
        <f>Davalianeba!B60</f>
        <v>მ.შეწირული</v>
      </c>
      <c r="C60" s="26">
        <f t="shared" si="0"/>
        <v>57.5210352</v>
      </c>
      <c r="D60" s="98">
        <f>D$3*IF((El_mricxveli!F60-El_mricxveli!E60)&gt;0,(El_mricxveli!F60-El_mricxveli!E60),0)</f>
        <v>0</v>
      </c>
      <c r="E60" s="98">
        <f>E$3*IF((El_mricxveli!G60-El_mricxveli!F60)&gt;0,(El_mricxveli!G60-El_mricxveli!F60),0)</f>
        <v>0</v>
      </c>
      <c r="F60" s="98">
        <f>F$3*IF((El_mricxveli!H60-El_mricxveli!G60)&gt;0,(El_mricxveli!H60-El_mricxveli!G60),0)</f>
        <v>5.1256368</v>
      </c>
      <c r="G60" s="98">
        <f>G$3*IF((El_mricxveli!I60-El_mricxveli!H60)&gt;0,(El_mricxveli!I60-El_mricxveli!H60),0)</f>
        <v>0</v>
      </c>
      <c r="H60" s="98">
        <f>H$3*IF((El_mricxveli!J60-El_mricxveli!I60)&gt;0,(El_mricxveli!J60-El_mricxveli!I60),0)</f>
        <v>0</v>
      </c>
      <c r="I60" s="98">
        <f>I$3*IF((El_mricxveli!K60-El_mricxveli!J60)&gt;0,(El_mricxveli!K60-El_mricxveli!J60),0)</f>
        <v>0</v>
      </c>
      <c r="J60" s="98">
        <f>J$3*IF((El_mricxveli!L60-El_mricxveli!K60)&gt;0,(El_mricxveli!L60-El_mricxveli!K60),0)</f>
        <v>0</v>
      </c>
      <c r="K60" s="98">
        <f>K$3*IF((El_mricxveli!M60-El_mricxveli!L60)&gt;0,(El_mricxveli!M60-El_mricxveli!L60),0)</f>
        <v>27.336729599999998</v>
      </c>
      <c r="L60" s="98">
        <f>L$3*IF((El_mricxveli!N60-El_mricxveli!M60)&gt;0,(El_mricxveli!N60-El_mricxveli!M60),0)</f>
        <v>25.0586688</v>
      </c>
      <c r="M60" s="98">
        <f>M$3*IF((El_mricxveli!O60-El_mricxveli!N60)&gt;0,(El_mricxveli!O60-El_mricxveli!N60),0)</f>
        <v>0</v>
      </c>
      <c r="N60" s="98">
        <f>N$3*IF((El_mricxveli!P60-El_mricxveli!O60)&gt;0,(El_mricxveli!P60-El_mricxveli!O60),0)</f>
        <v>0</v>
      </c>
      <c r="O60" s="98">
        <f>O$3*IF((El_mricxveli!Q60-El_mricxveli!P60)&gt;0,(El_mricxveli!Q60-El_mricxveli!P60),0)</f>
        <v>0</v>
      </c>
    </row>
    <row r="61" spans="1:15" ht="14.25" thickBot="1">
      <c r="A61" s="4">
        <f>Davalianeba!A61</f>
        <v>304</v>
      </c>
      <c r="B61" s="43" t="str">
        <f>Davalianeba!B61</f>
        <v>g. bejaniSvili</v>
      </c>
      <c r="C61" s="26">
        <f t="shared" si="0"/>
        <v>116.60823719999999</v>
      </c>
      <c r="D61" s="98">
        <f>D$3*IF((El_mricxveli!F61-El_mricxveli!E61)&gt;0,(El_mricxveli!F61-El_mricxveli!E61),0)</f>
        <v>5.1256368</v>
      </c>
      <c r="E61" s="98">
        <f>E$3*IF((El_mricxveli!G61-El_mricxveli!F61)&gt;0,(El_mricxveli!G61-El_mricxveli!F61),0)</f>
        <v>10.9631676</v>
      </c>
      <c r="F61" s="98">
        <f>F$3*IF((El_mricxveli!H61-El_mricxveli!G61)&gt;0,(El_mricxveli!H61-El_mricxveli!G61),0)</f>
        <v>9.1122432</v>
      </c>
      <c r="G61" s="98">
        <f>G$3*IF((El_mricxveli!I61-El_mricxveli!H61)&gt;0,(El_mricxveli!I61-El_mricxveli!H61),0)</f>
        <v>10.2512736</v>
      </c>
      <c r="H61" s="98">
        <f>H$3*IF((El_mricxveli!J61-El_mricxveli!I61)&gt;0,(El_mricxveli!J61-El_mricxveli!I61),0)</f>
        <v>0</v>
      </c>
      <c r="I61" s="98">
        <f>I$3*IF((El_mricxveli!K61-El_mricxveli!J61)&gt;0,(El_mricxveli!K61-El_mricxveli!J61),0)</f>
        <v>0</v>
      </c>
      <c r="J61" s="98">
        <f>J$3*IF((El_mricxveli!L61-El_mricxveli!K61)&gt;0,(El_mricxveli!L61-El_mricxveli!K61),0)</f>
        <v>0</v>
      </c>
      <c r="K61" s="98">
        <f>K$3*IF((El_mricxveli!M61-El_mricxveli!L61)&gt;0,(El_mricxveli!M61-El_mricxveli!L61),0)</f>
        <v>16.2311832</v>
      </c>
      <c r="L61" s="98">
        <f>L$3*IF((El_mricxveli!N61-El_mricxveli!M61)&gt;0,(El_mricxveli!N61-El_mricxveli!M61),0)</f>
        <v>43.1407764</v>
      </c>
      <c r="M61" s="98">
        <f>M$3*IF((El_mricxveli!O61-El_mricxveli!N61)&gt;0,(El_mricxveli!O61-El_mricxveli!N61),0)</f>
        <v>9.1122432</v>
      </c>
      <c r="N61" s="98">
        <f>N$3*IF((El_mricxveli!P61-El_mricxveli!O61)&gt;0,(El_mricxveli!P61-El_mricxveli!O61),0)</f>
        <v>0</v>
      </c>
      <c r="O61" s="98">
        <f>O$3*IF((El_mricxveli!Q61-El_mricxveli!P61)&gt;0,(El_mricxveli!Q61-El_mricxveli!P61),0)</f>
        <v>12.6717132</v>
      </c>
    </row>
    <row r="62" spans="1:15" ht="14.25" thickBot="1">
      <c r="A62" s="4">
        <f>Davalianeba!A62</f>
        <v>305</v>
      </c>
      <c r="B62" s="43" t="str">
        <f>Davalianeba!B62</f>
        <v>T. baxsoliani</v>
      </c>
      <c r="C62" s="26">
        <f t="shared" si="0"/>
        <v>148.78584600000002</v>
      </c>
      <c r="D62" s="98">
        <f>D$3*IF((El_mricxveli!F62-El_mricxveli!E62)&gt;0,(El_mricxveli!F62-El_mricxveli!E62),0)</f>
        <v>4.271364</v>
      </c>
      <c r="E62" s="98">
        <f>E$3*IF((El_mricxveli!G62-El_mricxveli!F62)&gt;0,(El_mricxveli!G62-El_mricxveli!F62),0)</f>
        <v>4.6985004</v>
      </c>
      <c r="F62" s="98">
        <f>F$3*IF((El_mricxveli!H62-El_mricxveli!G62)&gt;0,(El_mricxveli!H62-El_mricxveli!G62),0)</f>
        <v>5.9799096</v>
      </c>
      <c r="G62" s="98">
        <f>G$3*IF((El_mricxveli!I62-El_mricxveli!H62)&gt;0,(El_mricxveli!I62-El_mricxveli!H62),0)</f>
        <v>7.2613188</v>
      </c>
      <c r="H62" s="98">
        <f>H$3*IF((El_mricxveli!J62-El_mricxveli!I62)&gt;0,(El_mricxveli!J62-El_mricxveli!I62),0)</f>
        <v>0</v>
      </c>
      <c r="I62" s="98">
        <f>I$3*IF((El_mricxveli!K62-El_mricxveli!J62)&gt;0,(El_mricxveli!K62-El_mricxveli!J62),0)</f>
        <v>25.9129416</v>
      </c>
      <c r="J62" s="98">
        <f>J$3*IF((El_mricxveli!L62-El_mricxveli!K62)&gt;0,(El_mricxveli!L62-El_mricxveli!K62),0)</f>
        <v>0</v>
      </c>
      <c r="K62" s="98">
        <f>K$3*IF((El_mricxveli!M62-El_mricxveli!L62)&gt;0,(El_mricxveli!M62-El_mricxveli!L62),0)</f>
        <v>49.5478224</v>
      </c>
      <c r="L62" s="98">
        <f>L$3*IF((El_mricxveli!N62-El_mricxveli!M62)&gt;0,(El_mricxveli!N62-El_mricxveli!M62),0)</f>
        <v>39.5813064</v>
      </c>
      <c r="M62" s="98">
        <f>M$3*IF((El_mricxveli!O62-El_mricxveli!N62)&gt;0,(El_mricxveli!O62-El_mricxveli!N62),0)</f>
        <v>8.9698644</v>
      </c>
      <c r="N62" s="98">
        <f>N$3*IF((El_mricxveli!P62-El_mricxveli!O62)&gt;0,(El_mricxveli!P62-El_mricxveli!O62),0)</f>
        <v>2.5628184</v>
      </c>
      <c r="O62" s="98">
        <f>O$3*IF((El_mricxveli!Q62-El_mricxveli!P62)&gt;0,(El_mricxveli!Q62-El_mricxveli!P62),0)</f>
        <v>0</v>
      </c>
    </row>
    <row r="63" spans="1:15" ht="14.25" thickBot="1">
      <c r="A63" s="4">
        <f>Davalianeba!A63</f>
        <v>306</v>
      </c>
      <c r="B63" s="43" t="str">
        <f>Davalianeba!B63</f>
        <v>e. SaviSvili</v>
      </c>
      <c r="C63" s="26">
        <f t="shared" si="0"/>
        <v>89.84102279999999</v>
      </c>
      <c r="D63" s="98">
        <f>D$3*IF((El_mricxveli!F63-El_mricxveli!E63)&gt;0,(El_mricxveli!F63-El_mricxveli!E63),0)</f>
        <v>1.5661668</v>
      </c>
      <c r="E63" s="98">
        <f>E$3*IF((El_mricxveli!G63-El_mricxveli!F63)&gt;0,(El_mricxveli!G63-El_mricxveli!F63),0)</f>
        <v>14.6650164</v>
      </c>
      <c r="F63" s="98">
        <f>F$3*IF((El_mricxveli!H63-El_mricxveli!G63)&gt;0,(El_mricxveli!H63-El_mricxveli!G63),0)</f>
        <v>10.8207888</v>
      </c>
      <c r="G63" s="98">
        <f>G$3*IF((El_mricxveli!I63-El_mricxveli!H63)&gt;0,(El_mricxveli!I63-El_mricxveli!H63),0)</f>
        <v>6.6918036</v>
      </c>
      <c r="H63" s="98">
        <f>H$3*IF((El_mricxveli!J63-El_mricxveli!I63)&gt;0,(El_mricxveli!J63-El_mricxveli!I63),0)</f>
        <v>0</v>
      </c>
      <c r="I63" s="98">
        <f>I$3*IF((El_mricxveli!K63-El_mricxveli!J63)&gt;0,(El_mricxveli!K63-El_mricxveli!J63),0)</f>
        <v>0</v>
      </c>
      <c r="J63" s="98">
        <f>J$3*IF((El_mricxveli!L63-El_mricxveli!K63)&gt;0,(El_mricxveli!L63-El_mricxveli!K63),0)</f>
        <v>0</v>
      </c>
      <c r="K63" s="98">
        <f>K$3*IF((El_mricxveli!M63-El_mricxveli!L63)&gt;0,(El_mricxveli!M63-El_mricxveli!L63),0)</f>
        <v>24.7739112</v>
      </c>
      <c r="L63" s="98">
        <f>L$3*IF((El_mricxveli!N63-El_mricxveli!M63)&gt;0,(El_mricxveli!N63-El_mricxveli!M63),0)</f>
        <v>24.0620172</v>
      </c>
      <c r="M63" s="98">
        <f>M$3*IF((El_mricxveli!O63-El_mricxveli!N63)&gt;0,(El_mricxveli!O63-El_mricxveli!N63),0)</f>
        <v>7.2613188</v>
      </c>
      <c r="N63" s="98">
        <f>N$3*IF((El_mricxveli!P63-El_mricxveli!O63)&gt;0,(El_mricxveli!P63-El_mricxveli!O63),0)</f>
        <v>0</v>
      </c>
      <c r="O63" s="98">
        <f>O$3*IF((El_mricxveli!Q63-El_mricxveli!P63)&gt;0,(El_mricxveli!Q63-El_mricxveli!P63),0)</f>
        <v>0</v>
      </c>
    </row>
    <row r="64" spans="1:15" ht="14.25" thickBot="1">
      <c r="A64" s="4">
        <f>Davalianeba!A64</f>
        <v>307</v>
      </c>
      <c r="B64" s="43" t="str">
        <f>Davalianeba!B64</f>
        <v>i.gabadadze</v>
      </c>
      <c r="C64" s="26">
        <f t="shared" si="0"/>
        <v>65.494248</v>
      </c>
      <c r="D64" s="98">
        <f>D$3*IF((El_mricxveli!F64-El_mricxveli!E64)&gt;0,(El_mricxveli!F64-El_mricxveli!E64),0)</f>
        <v>5.4103944</v>
      </c>
      <c r="E64" s="98">
        <f>E$3*IF((El_mricxveli!G64-El_mricxveli!F64)&gt;0,(El_mricxveli!G64-El_mricxveli!F64),0)</f>
        <v>4.4137428</v>
      </c>
      <c r="F64" s="98">
        <f>F$3*IF((El_mricxveli!H64-El_mricxveli!G64)&gt;0,(El_mricxveli!H64-El_mricxveli!G64),0)</f>
        <v>6.5494248</v>
      </c>
      <c r="G64" s="98">
        <f>G$3*IF((El_mricxveli!I64-El_mricxveli!H64)&gt;0,(El_mricxveli!I64-El_mricxveli!H64),0)</f>
        <v>2.7051972</v>
      </c>
      <c r="H64" s="98">
        <f>H$3*IF((El_mricxveli!J64-El_mricxveli!I64)&gt;0,(El_mricxveli!J64-El_mricxveli!I64),0)</f>
        <v>0</v>
      </c>
      <c r="I64" s="98">
        <f>I$3*IF((El_mricxveli!K64-El_mricxveli!J64)&gt;0,(El_mricxveli!K64-El_mricxveli!J64),0)</f>
        <v>0</v>
      </c>
      <c r="J64" s="98">
        <f>J$3*IF((El_mricxveli!L64-El_mricxveli!K64)&gt;0,(El_mricxveli!L64-El_mricxveli!K64),0)</f>
        <v>0</v>
      </c>
      <c r="K64" s="98">
        <f>K$3*IF((El_mricxveli!M64-El_mricxveli!L64)&gt;0,(El_mricxveli!M64-El_mricxveli!L64),0)</f>
        <v>24.91629</v>
      </c>
      <c r="L64" s="98">
        <f>L$3*IF((El_mricxveli!N64-El_mricxveli!M64)&gt;0,(El_mricxveli!N64-El_mricxveli!M64),0)</f>
        <v>21.4991988</v>
      </c>
      <c r="M64" s="98">
        <f>M$3*IF((El_mricxveli!O64-El_mricxveli!N64)&gt;0,(El_mricxveli!O64-El_mricxveli!N64),0)</f>
        <v>0</v>
      </c>
      <c r="N64" s="98">
        <f>N$3*IF((El_mricxveli!P64-El_mricxveli!O64)&gt;0,(El_mricxveli!P64-El_mricxveli!O64),0)</f>
        <v>0</v>
      </c>
      <c r="O64" s="98">
        <f>O$3*IF((El_mricxveli!Q64-El_mricxveli!P64)&gt;0,(El_mricxveli!Q64-El_mricxveli!P64),0)</f>
        <v>0</v>
      </c>
    </row>
    <row r="65" spans="1:15" ht="14.25" thickBot="1">
      <c r="A65" s="4">
        <f>Davalianeba!A65</f>
        <v>308</v>
      </c>
      <c r="B65" s="43" t="str">
        <f>Davalianeba!B65</f>
        <v>mesxaZe</v>
      </c>
      <c r="C65" s="26">
        <f t="shared" si="0"/>
        <v>214.99198800000002</v>
      </c>
      <c r="D65" s="98">
        <f>D$3*IF((El_mricxveli!F65-El_mricxveli!E65)&gt;0,(El_mricxveli!F65-El_mricxveli!E65),0)</f>
        <v>0</v>
      </c>
      <c r="E65" s="98">
        <f>E$3*IF((El_mricxveli!G65-El_mricxveli!F65)&gt;0,(El_mricxveli!G65-El_mricxveli!F65),0)</f>
        <v>67.62993</v>
      </c>
      <c r="F65" s="98">
        <f>F$3*IF((El_mricxveli!H65-El_mricxveli!G65)&gt;0,(El_mricxveli!H65-El_mricxveli!G65),0)</f>
        <v>29.0452752</v>
      </c>
      <c r="G65" s="98">
        <f>G$3*IF((El_mricxveli!I65-El_mricxveli!H65)&gt;0,(El_mricxveli!I65-El_mricxveli!H65),0)</f>
        <v>18.2244864</v>
      </c>
      <c r="H65" s="98">
        <f>H$3*IF((El_mricxveli!J65-El_mricxveli!I65)&gt;0,(El_mricxveli!J65-El_mricxveli!I65),0)</f>
        <v>0</v>
      </c>
      <c r="I65" s="98">
        <f>I$3*IF((El_mricxveli!K65-El_mricxveli!J65)&gt;0,(El_mricxveli!K65-El_mricxveli!J65),0)</f>
        <v>0</v>
      </c>
      <c r="J65" s="98">
        <f>J$3*IF((El_mricxveli!L65-El_mricxveli!K65)&gt;0,(El_mricxveli!L65-El_mricxveli!K65),0)</f>
        <v>0</v>
      </c>
      <c r="K65" s="98">
        <f>K$3*IF((El_mricxveli!M65-El_mricxveli!L65)&gt;0,(El_mricxveli!M65-El_mricxveli!L65),0)</f>
        <v>73.0403244</v>
      </c>
      <c r="L65" s="98">
        <f>L$3*IF((El_mricxveli!N65-El_mricxveli!M65)&gt;0,(El_mricxveli!N65-El_mricxveli!M65),0)</f>
        <v>26.7672144</v>
      </c>
      <c r="M65" s="98">
        <f>M$3*IF((El_mricxveli!O65-El_mricxveli!N65)&gt;0,(El_mricxveli!O65-El_mricxveli!N65),0)</f>
        <v>0.2847576</v>
      </c>
      <c r="N65" s="98">
        <f>N$3*IF((El_mricxveli!P65-El_mricxveli!O65)&gt;0,(El_mricxveli!P65-El_mricxveli!O65),0)</f>
        <v>0</v>
      </c>
      <c r="O65" s="98">
        <f>O$3*IF((El_mricxveli!Q65-El_mricxveli!P65)&gt;0,(El_mricxveli!Q65-El_mricxveli!P65),0)</f>
        <v>0</v>
      </c>
    </row>
    <row r="66" spans="1:15" ht="14.25" thickBot="1">
      <c r="A66" s="4">
        <f>Davalianeba!A66</f>
        <v>309</v>
      </c>
      <c r="B66" s="43" t="str">
        <f>Davalianeba!B66</f>
        <v>T. leJava</v>
      </c>
      <c r="C66" s="26">
        <f t="shared" si="0"/>
        <v>91.26481079999999</v>
      </c>
      <c r="D66" s="98">
        <f>D$3*IF((El_mricxveli!F66-El_mricxveli!E66)&gt;0,(El_mricxveli!F66-El_mricxveli!E66),0)</f>
        <v>10.9631676</v>
      </c>
      <c r="E66" s="98">
        <f>E$3*IF((El_mricxveli!G66-El_mricxveli!F66)&gt;0,(El_mricxveli!G66-El_mricxveli!F66),0)</f>
        <v>5.5527732</v>
      </c>
      <c r="F66" s="98">
        <f>F$3*IF((El_mricxveli!H66-El_mricxveli!G66)&gt;0,(El_mricxveli!H66-El_mricxveli!G66),0)</f>
        <v>3.9866064</v>
      </c>
      <c r="G66" s="98">
        <f>G$3*IF((El_mricxveli!I66-El_mricxveli!H66)&gt;0,(El_mricxveli!I66-El_mricxveli!H66),0)</f>
        <v>0</v>
      </c>
      <c r="H66" s="98">
        <f>H$3*IF((El_mricxveli!J66-El_mricxveli!I66)&gt;0,(El_mricxveli!J66-El_mricxveli!I66),0)</f>
        <v>0</v>
      </c>
      <c r="I66" s="98">
        <f>I$3*IF((El_mricxveli!K66-El_mricxveli!J66)&gt;0,(El_mricxveli!K66-El_mricxveli!J66),0)</f>
        <v>0</v>
      </c>
      <c r="J66" s="98">
        <f>J$3*IF((El_mricxveli!L66-El_mricxveli!K66)&gt;0,(El_mricxveli!L66-El_mricxveli!K66),0)</f>
        <v>0</v>
      </c>
      <c r="K66" s="98">
        <f>K$3*IF((El_mricxveli!M66-El_mricxveli!L66)&gt;0,(El_mricxveli!M66-El_mricxveli!L66),0)</f>
        <v>37.730382</v>
      </c>
      <c r="L66" s="98">
        <f>L$3*IF((El_mricxveli!N66-El_mricxveli!M66)&gt;0,(El_mricxveli!N66-El_mricxveli!M66),0)</f>
        <v>33.0318816</v>
      </c>
      <c r="M66" s="98">
        <f>M$3*IF((El_mricxveli!O66-El_mricxveli!N66)&gt;0,(El_mricxveli!O66-El_mricxveli!N66),0)</f>
        <v>0</v>
      </c>
      <c r="N66" s="98">
        <f>N$3*IF((El_mricxveli!P66-El_mricxveli!O66)&gt;0,(El_mricxveli!P66-El_mricxveli!O66),0)</f>
        <v>0</v>
      </c>
      <c r="O66" s="98">
        <f>O$3*IF((El_mricxveli!Q66-El_mricxveli!P66)&gt;0,(El_mricxveli!Q66-El_mricxveli!P66),0)</f>
        <v>0</v>
      </c>
    </row>
    <row r="67" spans="1:15" ht="14.25" thickBot="1">
      <c r="A67" s="4">
        <f>Davalianeba!A67</f>
        <v>310</v>
      </c>
      <c r="B67" s="43" t="str">
        <f>Davalianeba!B67</f>
        <v>n. cincabaZe-noRaideli</v>
      </c>
      <c r="C67" s="26">
        <f t="shared" si="0"/>
        <v>19.3635168</v>
      </c>
      <c r="D67" s="98">
        <f>D$3*IF((El_mricxveli!F67-El_mricxveli!E67)&gt;0,(El_mricxveli!F67-El_mricxveli!E67),0)</f>
        <v>0</v>
      </c>
      <c r="E67" s="98">
        <f>E$3*IF((El_mricxveli!G67-El_mricxveli!F67)&gt;0,(El_mricxveli!G67-El_mricxveli!F67),0)</f>
        <v>17.9397288</v>
      </c>
      <c r="F67" s="98">
        <f>F$3*IF((El_mricxveli!H67-El_mricxveli!G67)&gt;0,(El_mricxveli!H67-El_mricxveli!G67),0)</f>
        <v>1.423788</v>
      </c>
      <c r="G67" s="98">
        <f>G$3*IF((El_mricxveli!I67-El_mricxveli!H67)&gt;0,(El_mricxveli!I67-El_mricxveli!H67),0)</f>
        <v>0</v>
      </c>
      <c r="H67" s="98">
        <f>H$3*IF((El_mricxveli!J67-El_mricxveli!I67)&gt;0,(El_mricxveli!J67-El_mricxveli!I67),0)</f>
        <v>0</v>
      </c>
      <c r="I67" s="98">
        <f>I$3*IF((El_mricxveli!K67-El_mricxveli!J67)&gt;0,(El_mricxveli!K67-El_mricxveli!J67),0)</f>
        <v>0</v>
      </c>
      <c r="J67" s="98">
        <f>J$3*IF((El_mricxveli!L67-El_mricxveli!K67)&gt;0,(El_mricxveli!L67-El_mricxveli!K67),0)</f>
        <v>0</v>
      </c>
      <c r="K67" s="98">
        <f>K$3*IF((El_mricxveli!M67-El_mricxveli!L67)&gt;0,(El_mricxveli!M67-El_mricxveli!L67),0)</f>
        <v>0</v>
      </c>
      <c r="L67" s="98">
        <f>L$3*IF((El_mricxveli!N67-El_mricxveli!M67)&gt;0,(El_mricxveli!N67-El_mricxveli!M67),0)</f>
        <v>0</v>
      </c>
      <c r="M67" s="98">
        <f>M$3*IF((El_mricxveli!O67-El_mricxveli!N67)&gt;0,(El_mricxveli!O67-El_mricxveli!N67),0)</f>
        <v>0</v>
      </c>
      <c r="N67" s="98">
        <f>N$3*IF((El_mricxveli!P67-El_mricxveli!O67)&gt;0,(El_mricxveli!P67-El_mricxveli!O67),0)</f>
        <v>0</v>
      </c>
      <c r="O67" s="98">
        <f>O$3*IF((El_mricxveli!Q67-El_mricxveli!P67)&gt;0,(El_mricxveli!Q67-El_mricxveli!P67),0)</f>
        <v>0</v>
      </c>
    </row>
    <row r="68" spans="1:15" ht="14.25" thickBot="1">
      <c r="A68" s="4">
        <f>Davalianeba!A68</f>
        <v>311</v>
      </c>
      <c r="B68" s="43" t="str">
        <f>Davalianeba!B68</f>
        <v>n. cincabaZe-noRaideli</v>
      </c>
      <c r="C68" s="26">
        <f t="shared" si="0"/>
        <v>0</v>
      </c>
      <c r="D68" s="98">
        <f>D$3*IF((El_mricxveli!F68-El_mricxveli!E68)&gt;0,(El_mricxveli!F68-El_mricxveli!E68),0)</f>
        <v>0</v>
      </c>
      <c r="E68" s="98">
        <f>E$3*IF((El_mricxveli!G68-El_mricxveli!F68)&gt;0,(El_mricxveli!G68-El_mricxveli!F68),0)</f>
        <v>0</v>
      </c>
      <c r="F68" s="98">
        <f>F$3*IF((El_mricxveli!H68-El_mricxveli!G68)&gt;0,(El_mricxveli!H68-El_mricxveli!G68),0)</f>
        <v>0</v>
      </c>
      <c r="G68" s="98">
        <f>G$3*IF((El_mricxveli!I68-El_mricxveli!H68)&gt;0,(El_mricxveli!I68-El_mricxveli!H68),0)</f>
        <v>0</v>
      </c>
      <c r="H68" s="98">
        <f>H$3*IF((El_mricxveli!J68-El_mricxveli!I68)&gt;0,(El_mricxveli!J68-El_mricxveli!I68),0)</f>
        <v>0</v>
      </c>
      <c r="I68" s="98">
        <f>I$3*IF((El_mricxveli!K68-El_mricxveli!J68)&gt;0,(El_mricxveli!K68-El_mricxveli!J68),0)</f>
        <v>0</v>
      </c>
      <c r="J68" s="98">
        <f>J$3*IF((El_mricxveli!L68-El_mricxveli!K68)&gt;0,(El_mricxveli!L68-El_mricxveli!K68),0)</f>
        <v>0</v>
      </c>
      <c r="K68" s="98">
        <f>K$3*IF((El_mricxveli!M68-El_mricxveli!L68)&gt;0,(El_mricxveli!M68-El_mricxveli!L68),0)</f>
        <v>0</v>
      </c>
      <c r="L68" s="98">
        <f>L$3*IF((El_mricxveli!N68-El_mricxveli!M68)&gt;0,(El_mricxveli!N68-El_mricxveli!M68),0)</f>
        <v>0</v>
      </c>
      <c r="M68" s="98">
        <f>M$3*IF((El_mricxveli!O68-El_mricxveli!N68)&gt;0,(El_mricxveli!O68-El_mricxveli!N68),0)</f>
        <v>0</v>
      </c>
      <c r="N68" s="98">
        <f>N$3*IF((El_mricxveli!P68-El_mricxveli!O68)&gt;0,(El_mricxveli!P68-El_mricxveli!O68),0)</f>
        <v>0</v>
      </c>
      <c r="O68" s="98">
        <f>O$3*IF((El_mricxveli!Q68-El_mricxveli!P68)&gt;0,(El_mricxveli!Q68-El_mricxveli!P68),0)</f>
        <v>0</v>
      </c>
    </row>
    <row r="69" spans="1:15" ht="14.25" thickBot="1">
      <c r="A69" s="4">
        <f>Davalianeba!A69</f>
        <v>312</v>
      </c>
      <c r="B69" s="43" t="str">
        <f>Davalianeba!B69</f>
        <v>sulikaSvili</v>
      </c>
      <c r="C69" s="26">
        <f t="shared" si="0"/>
        <v>0</v>
      </c>
      <c r="D69" s="98">
        <f>D$3*IF((El_mricxveli!F69-El_mricxveli!E69)&gt;0,(El_mricxveli!F69-El_mricxveli!E69),0)</f>
        <v>0</v>
      </c>
      <c r="E69" s="98">
        <f>E$3*IF((El_mricxveli!G69-El_mricxveli!F69)&gt;0,(El_mricxveli!G69-El_mricxveli!F69),0)</f>
        <v>0</v>
      </c>
      <c r="F69" s="98">
        <f>F$3*IF((El_mricxveli!H69-El_mricxveli!G69)&gt;0,(El_mricxveli!H69-El_mricxveli!G69),0)</f>
        <v>0</v>
      </c>
      <c r="G69" s="98">
        <f>G$3*IF((El_mricxveli!I69-El_mricxveli!H69)&gt;0,(El_mricxveli!I69-El_mricxveli!H69),0)</f>
        <v>0</v>
      </c>
      <c r="H69" s="98">
        <f>H$3*IF((El_mricxveli!J69-El_mricxveli!I69)&gt;0,(El_mricxveli!J69-El_mricxveli!I69),0)</f>
        <v>0</v>
      </c>
      <c r="I69" s="98">
        <f>I$3*IF((El_mricxveli!K69-El_mricxveli!J69)&gt;0,(El_mricxveli!K69-El_mricxveli!J69),0)</f>
        <v>0</v>
      </c>
      <c r="J69" s="98">
        <f>J$3*IF((El_mricxveli!L69-El_mricxveli!K69)&gt;0,(El_mricxveli!L69-El_mricxveli!K69),0)</f>
        <v>0</v>
      </c>
      <c r="K69" s="98">
        <f>K$3*IF((El_mricxveli!M69-El_mricxveli!L69)&gt;0,(El_mricxveli!M69-El_mricxveli!L69),0)</f>
        <v>0</v>
      </c>
      <c r="L69" s="98">
        <f>L$3*IF((El_mricxveli!N69-El_mricxveli!M69)&gt;0,(El_mricxveli!N69-El_mricxveli!M69),0)</f>
        <v>0</v>
      </c>
      <c r="M69" s="98">
        <f>M$3*IF((El_mricxveli!O69-El_mricxveli!N69)&gt;0,(El_mricxveli!O69-El_mricxveli!N69),0)</f>
        <v>0</v>
      </c>
      <c r="N69" s="98">
        <f>N$3*IF((El_mricxveli!P69-El_mricxveli!O69)&gt;0,(El_mricxveli!P69-El_mricxveli!O69),0)</f>
        <v>0</v>
      </c>
      <c r="O69" s="98">
        <f>O$3*IF((El_mricxveli!Q69-El_mricxveli!P69)&gt;0,(El_mricxveli!Q69-El_mricxveli!P69),0)</f>
        <v>0</v>
      </c>
    </row>
    <row r="70" spans="1:15" ht="14.25" thickBot="1">
      <c r="A70" s="4">
        <f>Davalianeba!A70</f>
        <v>313</v>
      </c>
      <c r="B70" s="43" t="str">
        <f>Davalianeba!B70</f>
        <v>sulikaSvili</v>
      </c>
      <c r="C70" s="26">
        <f t="shared" si="0"/>
        <v>0</v>
      </c>
      <c r="D70" s="98">
        <f>D$3*IF((El_mricxveli!F70-El_mricxveli!E70)&gt;0,(El_mricxveli!F70-El_mricxveli!E70),0)</f>
        <v>0</v>
      </c>
      <c r="E70" s="98">
        <f>E$3*IF((El_mricxveli!G70-El_mricxveli!F70)&gt;0,(El_mricxveli!G70-El_mricxveli!F70),0)</f>
        <v>0</v>
      </c>
      <c r="F70" s="98">
        <f>F$3*IF((El_mricxveli!H70-El_mricxveli!G70)&gt;0,(El_mricxveli!H70-El_mricxveli!G70),0)</f>
        <v>0</v>
      </c>
      <c r="G70" s="98">
        <f>G$3*IF((El_mricxveli!I70-El_mricxveli!H70)&gt;0,(El_mricxveli!I70-El_mricxveli!H70),0)</f>
        <v>0</v>
      </c>
      <c r="H70" s="98">
        <f>H$3*IF((El_mricxveli!J70-El_mricxveli!I70)&gt;0,(El_mricxveli!J70-El_mricxveli!I70),0)</f>
        <v>0</v>
      </c>
      <c r="I70" s="98">
        <f>I$3*IF((El_mricxveli!K70-El_mricxveli!J70)&gt;0,(El_mricxveli!K70-El_mricxveli!J70),0)</f>
        <v>0</v>
      </c>
      <c r="J70" s="98">
        <f>J$3*IF((El_mricxveli!L70-El_mricxveli!K70)&gt;0,(El_mricxveli!L70-El_mricxveli!K70),0)</f>
        <v>0</v>
      </c>
      <c r="K70" s="98">
        <f>K$3*IF((El_mricxveli!M70-El_mricxveli!L70)&gt;0,(El_mricxveli!M70-El_mricxveli!L70),0)</f>
        <v>0</v>
      </c>
      <c r="L70" s="98">
        <f>L$3*IF((El_mricxveli!N70-El_mricxveli!M70)&gt;0,(El_mricxveli!N70-El_mricxveli!M70),0)</f>
        <v>0</v>
      </c>
      <c r="M70" s="98">
        <f>M$3*IF((El_mricxveli!O70-El_mricxveli!N70)&gt;0,(El_mricxveli!O70-El_mricxveli!N70),0)</f>
        <v>0</v>
      </c>
      <c r="N70" s="98">
        <f>N$3*IF((El_mricxveli!P70-El_mricxveli!O70)&gt;0,(El_mricxveli!P70-El_mricxveli!O70),0)</f>
        <v>0</v>
      </c>
      <c r="O70" s="98">
        <f>O$3*IF((El_mricxveli!Q70-El_mricxveli!P70)&gt;0,(El_mricxveli!Q70-El_mricxveli!P70),0)</f>
        <v>0</v>
      </c>
    </row>
    <row r="71" spans="1:15" ht="14.25" thickBot="1">
      <c r="A71" s="4">
        <f>Davalianeba!A71</f>
        <v>314</v>
      </c>
      <c r="B71" s="43" t="str">
        <f>Davalianeba!B71</f>
        <v>beraZe</v>
      </c>
      <c r="C71" s="26">
        <f t="shared" si="0"/>
        <v>21.926335199999997</v>
      </c>
      <c r="D71" s="98">
        <f>D$3*IF((El_mricxveli!F71-El_mricxveli!E71)&gt;0,(El_mricxveli!F71-El_mricxveli!E71),0)</f>
        <v>0</v>
      </c>
      <c r="E71" s="98">
        <f>E$3*IF((El_mricxveli!G71-El_mricxveli!F71)&gt;0,(El_mricxveli!G71-El_mricxveli!F71),0)</f>
        <v>11.2479252</v>
      </c>
      <c r="F71" s="98">
        <f>F$3*IF((El_mricxveli!H71-El_mricxveli!G71)&gt;0,(El_mricxveli!H71-El_mricxveli!G71),0)</f>
        <v>2.9899548</v>
      </c>
      <c r="G71" s="98">
        <f>G$3*IF((El_mricxveli!I71-El_mricxveli!H71)&gt;0,(El_mricxveli!I71-El_mricxveli!H71),0)</f>
        <v>0</v>
      </c>
      <c r="H71" s="98">
        <f>H$3*IF((El_mricxveli!J71-El_mricxveli!I71)&gt;0,(El_mricxveli!J71-El_mricxveli!I71),0)</f>
        <v>0</v>
      </c>
      <c r="I71" s="98">
        <f>I$3*IF((El_mricxveli!K71-El_mricxveli!J71)&gt;0,(El_mricxveli!K71-El_mricxveli!J71),0)</f>
        <v>0</v>
      </c>
      <c r="J71" s="98">
        <f>J$3*IF((El_mricxveli!L71-El_mricxveli!K71)&gt;0,(El_mricxveli!L71-El_mricxveli!K71),0)</f>
        <v>0</v>
      </c>
      <c r="K71" s="98">
        <f>K$3*IF((El_mricxveli!M71-El_mricxveli!L71)&gt;0,(El_mricxveli!M71-El_mricxveli!L71),0)</f>
        <v>0</v>
      </c>
      <c r="L71" s="98">
        <f>L$3*IF((El_mricxveli!N71-El_mricxveli!M71)&gt;0,(El_mricxveli!N71-El_mricxveli!M71),0)</f>
        <v>7.6884552</v>
      </c>
      <c r="M71" s="98">
        <f>M$3*IF((El_mricxveli!O71-El_mricxveli!N71)&gt;0,(El_mricxveli!O71-El_mricxveli!N71),0)</f>
        <v>0</v>
      </c>
      <c r="N71" s="98">
        <f>N$3*IF((El_mricxveli!P71-El_mricxveli!O71)&gt;0,(El_mricxveli!P71-El_mricxveli!O71),0)</f>
        <v>0</v>
      </c>
      <c r="O71" s="98">
        <f>O$3*IF((El_mricxveli!Q71-El_mricxveli!P71)&gt;0,(El_mricxveli!Q71-El_mricxveli!P71),0)</f>
        <v>0</v>
      </c>
    </row>
    <row r="72" spans="1:15" ht="14.25" thickBot="1">
      <c r="A72" s="4">
        <f>Davalianeba!A72</f>
        <v>315</v>
      </c>
      <c r="B72" s="43" t="str">
        <f>Davalianeba!B72</f>
        <v>gugunaZe</v>
      </c>
      <c r="C72" s="26">
        <f aca="true" t="shared" si="1" ref="C72:C135">SUM(D72:O72)</f>
        <v>60.938126399999994</v>
      </c>
      <c r="D72" s="98">
        <f>D$3*IF((El_mricxveli!F72-El_mricxveli!E72)&gt;0,(El_mricxveli!F72-El_mricxveli!E72),0)</f>
        <v>2.5628184</v>
      </c>
      <c r="E72" s="98">
        <f>E$3*IF((El_mricxveli!G72-El_mricxveli!F72)&gt;0,(El_mricxveli!G72-El_mricxveli!F72),0)</f>
        <v>5.8375308</v>
      </c>
      <c r="F72" s="98">
        <f>F$3*IF((El_mricxveli!H72-El_mricxveli!G72)&gt;0,(El_mricxveli!H72-El_mricxveli!G72),0)</f>
        <v>5.695152</v>
      </c>
      <c r="G72" s="98">
        <f>G$3*IF((El_mricxveli!I72-El_mricxveli!H72)&gt;0,(El_mricxveli!I72-El_mricxveli!H72),0)</f>
        <v>1.1390304</v>
      </c>
      <c r="H72" s="98">
        <f>H$3*IF((El_mricxveli!J72-El_mricxveli!I72)&gt;0,(El_mricxveli!J72-El_mricxveli!I72),0)</f>
        <v>0</v>
      </c>
      <c r="I72" s="98">
        <f>I$3*IF((El_mricxveli!K72-El_mricxveli!J72)&gt;0,(El_mricxveli!K72-El_mricxveli!J72),0)</f>
        <v>0</v>
      </c>
      <c r="J72" s="98">
        <f>J$3*IF((El_mricxveli!L72-El_mricxveli!K72)&gt;0,(El_mricxveli!L72-El_mricxveli!K72),0)</f>
        <v>0</v>
      </c>
      <c r="K72" s="98">
        <f>K$3*IF((El_mricxveli!M72-El_mricxveli!L72)&gt;0,(El_mricxveli!M72-El_mricxveli!L72),0)</f>
        <v>11.390304</v>
      </c>
      <c r="L72" s="98">
        <f>L$3*IF((El_mricxveli!N72-El_mricxveli!M72)&gt;0,(El_mricxveli!N72-El_mricxveli!M72),0)</f>
        <v>34.3132908</v>
      </c>
      <c r="M72" s="98">
        <f>M$3*IF((El_mricxveli!O72-El_mricxveli!N72)&gt;0,(El_mricxveli!O72-El_mricxveli!N72),0)</f>
        <v>0</v>
      </c>
      <c r="N72" s="98">
        <f>N$3*IF((El_mricxveli!P72-El_mricxveli!O72)&gt;0,(El_mricxveli!P72-El_mricxveli!O72),0)</f>
        <v>0</v>
      </c>
      <c r="O72" s="98">
        <f>O$3*IF((El_mricxveli!Q72-El_mricxveli!P72)&gt;0,(El_mricxveli!Q72-El_mricxveli!P72),0)</f>
        <v>0</v>
      </c>
    </row>
    <row r="73" spans="1:15" ht="14.25" thickBot="1">
      <c r="A73" s="4">
        <f>Davalianeba!A73</f>
        <v>316</v>
      </c>
      <c r="B73" s="43" t="str">
        <f>Davalianeba!B73</f>
        <v>i.gabriCiZe</v>
      </c>
      <c r="C73" s="26">
        <f t="shared" si="1"/>
        <v>324.623664</v>
      </c>
      <c r="D73" s="98">
        <f>D$3*IF((El_mricxveli!F73-El_mricxveli!E73)&gt;0,(El_mricxveli!F73-El_mricxveli!E73),0)</f>
        <v>35.1675636</v>
      </c>
      <c r="E73" s="98">
        <f>E$3*IF((El_mricxveli!G73-El_mricxveli!F73)&gt;0,(El_mricxveli!G73-El_mricxveli!F73),0)</f>
        <v>33.7437756</v>
      </c>
      <c r="F73" s="98">
        <f>F$3*IF((El_mricxveli!H73-El_mricxveli!G73)&gt;0,(El_mricxveli!H73-El_mricxveli!G73),0)</f>
        <v>21.0720624</v>
      </c>
      <c r="G73" s="98">
        <f>G$3*IF((El_mricxveli!I73-El_mricxveli!H73)&gt;0,(El_mricxveli!I73-El_mricxveli!H73),0)</f>
        <v>41.1474732</v>
      </c>
      <c r="H73" s="98">
        <f>H$3*IF((El_mricxveli!J73-El_mricxveli!I73)&gt;0,(El_mricxveli!J73-El_mricxveli!I73),0)</f>
        <v>80.3016432</v>
      </c>
      <c r="I73" s="98">
        <f>I$3*IF((El_mricxveli!K73-El_mricxveli!J73)&gt;0,(El_mricxveli!K73-El_mricxveli!J73),0)</f>
        <v>40.1508216</v>
      </c>
      <c r="J73" s="98">
        <f>J$3*IF((El_mricxveli!L73-El_mricxveli!K73)&gt;0,(El_mricxveli!L73-El_mricxveli!K73),0)</f>
        <v>12.5293344</v>
      </c>
      <c r="K73" s="98">
        <f>K$3*IF((El_mricxveli!M73-El_mricxveli!L73)&gt;0,(El_mricxveli!M73-El_mricxveli!L73),0)</f>
        <v>13.668364799999999</v>
      </c>
      <c r="L73" s="98">
        <f>L$3*IF((El_mricxveli!N73-El_mricxveli!M73)&gt;0,(El_mricxveli!N73-El_mricxveli!M73),0)</f>
        <v>39.0117912</v>
      </c>
      <c r="M73" s="98">
        <f>M$3*IF((El_mricxveli!O73-El_mricxveli!N73)&gt;0,(El_mricxveli!O73-El_mricxveli!N73),0)</f>
        <v>3.1323336</v>
      </c>
      <c r="N73" s="98">
        <f>N$3*IF((El_mricxveli!P73-El_mricxveli!O73)&gt;0,(El_mricxveli!P73-El_mricxveli!O73),0)</f>
        <v>0</v>
      </c>
      <c r="O73" s="98">
        <f>O$3*IF((El_mricxveli!Q73-El_mricxveli!P73)&gt;0,(El_mricxveli!Q73-El_mricxveli!P73),0)</f>
        <v>4.6985004</v>
      </c>
    </row>
    <row r="74" spans="1:15" ht="14.25" thickBot="1">
      <c r="A74" s="4">
        <f>Davalianeba!A74</f>
        <v>317</v>
      </c>
      <c r="B74" s="43" t="str">
        <f>Davalianeba!B74</f>
        <v>konsuliani</v>
      </c>
      <c r="C74" s="26">
        <f t="shared" si="1"/>
        <v>0</v>
      </c>
      <c r="D74" s="98">
        <f>D$3*IF((El_mricxveli!F74-El_mricxveli!E74)&gt;0,(El_mricxveli!F74-El_mricxveli!E74),0)</f>
        <v>0</v>
      </c>
      <c r="E74" s="98">
        <f>E$3*IF((El_mricxveli!G74-El_mricxveli!F74)&gt;0,(El_mricxveli!G74-El_mricxveli!F74),0)</f>
        <v>0</v>
      </c>
      <c r="F74" s="98">
        <f>F$3*IF((El_mricxveli!H74-El_mricxveli!G74)&gt;0,(El_mricxveli!H74-El_mricxveli!G74),0)</f>
        <v>0</v>
      </c>
      <c r="G74" s="98">
        <f>G$3*IF((El_mricxveli!I74-El_mricxveli!H74)&gt;0,(El_mricxveli!I74-El_mricxveli!H74),0)</f>
        <v>0</v>
      </c>
      <c r="H74" s="98">
        <f>H$3*IF((El_mricxveli!J74-El_mricxveli!I74)&gt;0,(El_mricxveli!J74-El_mricxveli!I74),0)</f>
        <v>0</v>
      </c>
      <c r="I74" s="98">
        <f>I$3*IF((El_mricxveli!K74-El_mricxveli!J74)&gt;0,(El_mricxveli!K74-El_mricxveli!J74),0)</f>
        <v>0</v>
      </c>
      <c r="J74" s="98">
        <f>J$3*IF((El_mricxveli!L74-El_mricxveli!K74)&gt;0,(El_mricxveli!L74-El_mricxveli!K74),0)</f>
        <v>0</v>
      </c>
      <c r="K74" s="98">
        <f>K$3*IF((El_mricxveli!M74-El_mricxveli!L74)&gt;0,(El_mricxveli!M74-El_mricxveli!L74),0)</f>
        <v>0</v>
      </c>
      <c r="L74" s="98">
        <f>L$3*IF((El_mricxveli!N74-El_mricxveli!M74)&gt;0,(El_mricxveli!N74-El_mricxveli!M74),0)</f>
        <v>0</v>
      </c>
      <c r="M74" s="98">
        <f>M$3*IF((El_mricxveli!O74-El_mricxveli!N74)&gt;0,(El_mricxveli!O74-El_mricxveli!N74),0)</f>
        <v>0</v>
      </c>
      <c r="N74" s="98">
        <f>N$3*IF((El_mricxveli!P74-El_mricxveli!O74)&gt;0,(El_mricxveli!P74-El_mricxveli!O74),0)</f>
        <v>0</v>
      </c>
      <c r="O74" s="98">
        <f>O$3*IF((El_mricxveli!Q74-El_mricxveli!P74)&gt;0,(El_mricxveli!Q74-El_mricxveli!P74),0)</f>
        <v>0</v>
      </c>
    </row>
    <row r="75" spans="1:15" ht="14.25" thickBot="1">
      <c r="A75" s="4">
        <f>Davalianeba!A75</f>
        <v>318</v>
      </c>
      <c r="B75" s="43" t="str">
        <f>Davalianeba!B75</f>
        <v>a. kereseliZe</v>
      </c>
      <c r="C75" s="26">
        <f t="shared" si="1"/>
        <v>39.15417</v>
      </c>
      <c r="D75" s="98">
        <f>D$3*IF((El_mricxveli!F75-El_mricxveli!E75)&gt;0,(El_mricxveli!F75-El_mricxveli!E75),0)</f>
        <v>0</v>
      </c>
      <c r="E75" s="98">
        <f>E$3*IF((El_mricxveli!G75-El_mricxveli!F75)&gt;0,(El_mricxveli!G75-El_mricxveli!F75),0)</f>
        <v>13.2412284</v>
      </c>
      <c r="F75" s="98">
        <f>F$3*IF((El_mricxveli!H75-El_mricxveli!G75)&gt;0,(El_mricxveli!H75-El_mricxveli!G75),0)</f>
        <v>9.8241372</v>
      </c>
      <c r="G75" s="98">
        <f>G$3*IF((El_mricxveli!I75-El_mricxveli!H75)&gt;0,(El_mricxveli!I75-El_mricxveli!H75),0)</f>
        <v>7.830834</v>
      </c>
      <c r="H75" s="98">
        <f>H$3*IF((El_mricxveli!J75-El_mricxveli!I75)&gt;0,(El_mricxveli!J75-El_mricxveli!I75),0)</f>
        <v>0</v>
      </c>
      <c r="I75" s="98">
        <f>I$3*IF((El_mricxveli!K75-El_mricxveli!J75)&gt;0,(El_mricxveli!K75-El_mricxveli!J75),0)</f>
        <v>0</v>
      </c>
      <c r="J75" s="98">
        <f>J$3*IF((El_mricxveli!L75-El_mricxveli!K75)&gt;0,(El_mricxveli!L75-El_mricxveli!K75),0)</f>
        <v>0</v>
      </c>
      <c r="K75" s="98">
        <f>K$3*IF((El_mricxveli!M75-El_mricxveli!L75)&gt;0,(El_mricxveli!M75-El_mricxveli!L75),0)</f>
        <v>1.423788</v>
      </c>
      <c r="L75" s="98">
        <f>L$3*IF((El_mricxveli!N75-El_mricxveli!M75)&gt;0,(El_mricxveli!N75-El_mricxveli!M75),0)</f>
        <v>6.1222884</v>
      </c>
      <c r="M75" s="98">
        <f>M$3*IF((El_mricxveli!O75-El_mricxveli!N75)&gt;0,(El_mricxveli!O75-El_mricxveli!N75),0)</f>
        <v>0.711894</v>
      </c>
      <c r="N75" s="98">
        <f>N$3*IF((El_mricxveli!P75-El_mricxveli!O75)&gt;0,(El_mricxveli!P75-El_mricxveli!O75),0)</f>
        <v>0</v>
      </c>
      <c r="O75" s="98">
        <f>O$3*IF((El_mricxveli!Q75-El_mricxveli!P75)&gt;0,(El_mricxveli!Q75-El_mricxveli!P75),0)</f>
        <v>0</v>
      </c>
    </row>
    <row r="76" spans="1:15" ht="14.25" thickBot="1">
      <c r="A76" s="4">
        <f>Davalianeba!A76</f>
        <v>319</v>
      </c>
      <c r="B76" s="43" t="str">
        <f>Davalianeba!B76</f>
        <v>დ.კვეზერელი</v>
      </c>
      <c r="C76" s="26">
        <f t="shared" si="1"/>
        <v>3.8442275999999995</v>
      </c>
      <c r="D76" s="98">
        <f>D$3*IF((El_mricxveli!F76-El_mricxveli!E76)&gt;0,(El_mricxveli!F76-El_mricxveli!E76),0)</f>
        <v>0</v>
      </c>
      <c r="E76" s="98">
        <f>E$3*IF((El_mricxveli!G76-El_mricxveli!F76)&gt;0,(El_mricxveli!G76-El_mricxveli!F76),0)</f>
        <v>2.5628184</v>
      </c>
      <c r="F76" s="98">
        <f>F$3*IF((El_mricxveli!H76-El_mricxveli!G76)&gt;0,(El_mricxveli!H76-El_mricxveli!G76),0)</f>
        <v>0</v>
      </c>
      <c r="G76" s="98">
        <f>G$3*IF((El_mricxveli!I76-El_mricxveli!H76)&gt;0,(El_mricxveli!I76-El_mricxveli!H76),0)</f>
        <v>0</v>
      </c>
      <c r="H76" s="98">
        <f>H$3*IF((El_mricxveli!J76-El_mricxveli!I76)&gt;0,(El_mricxveli!J76-El_mricxveli!I76),0)</f>
        <v>0</v>
      </c>
      <c r="I76" s="98">
        <f>I$3*IF((El_mricxveli!K76-El_mricxveli!J76)&gt;0,(El_mricxveli!K76-El_mricxveli!J76),0)</f>
        <v>0</v>
      </c>
      <c r="J76" s="98">
        <f>J$3*IF((El_mricxveli!L76-El_mricxveli!K76)&gt;0,(El_mricxveli!L76-El_mricxveli!K76),0)</f>
        <v>0</v>
      </c>
      <c r="K76" s="98">
        <f>K$3*IF((El_mricxveli!M76-El_mricxveli!L76)&gt;0,(El_mricxveli!M76-El_mricxveli!L76),0)</f>
        <v>0.42713639999999997</v>
      </c>
      <c r="L76" s="98">
        <f>L$3*IF((El_mricxveli!N76-El_mricxveli!M76)&gt;0,(El_mricxveli!N76-El_mricxveli!M76),0)</f>
        <v>0.8542727999999999</v>
      </c>
      <c r="M76" s="98">
        <f>M$3*IF((El_mricxveli!O76-El_mricxveli!N76)&gt;0,(El_mricxveli!O76-El_mricxveli!N76),0)</f>
        <v>0</v>
      </c>
      <c r="N76" s="98">
        <f>N$3*IF((El_mricxveli!P76-El_mricxveli!O76)&gt;0,(El_mricxveli!P76-El_mricxveli!O76),0)</f>
        <v>0</v>
      </c>
      <c r="O76" s="98">
        <f>O$3*IF((El_mricxveli!Q76-El_mricxveli!P76)&gt;0,(El_mricxveli!Q76-El_mricxveli!P76),0)</f>
        <v>0</v>
      </c>
    </row>
    <row r="77" spans="1:15" ht="14.25" thickBot="1">
      <c r="A77" s="4">
        <f>Davalianeba!A77</f>
        <v>320</v>
      </c>
      <c r="B77" s="43" t="str">
        <f>Davalianeba!B77</f>
        <v>დ.კვეზერელი</v>
      </c>
      <c r="C77" s="26">
        <f t="shared" si="1"/>
        <v>138.6769512</v>
      </c>
      <c r="D77" s="98">
        <f>D$3*IF((El_mricxveli!F77-El_mricxveli!E77)&gt;0,(El_mricxveli!F77-El_mricxveli!E77),0)</f>
        <v>0</v>
      </c>
      <c r="E77" s="98">
        <f>E$3*IF((El_mricxveli!G77-El_mricxveli!F77)&gt;0,(El_mricxveli!G77-El_mricxveli!F77),0)</f>
        <v>24.204396</v>
      </c>
      <c r="F77" s="98">
        <f>F$3*IF((El_mricxveli!H77-El_mricxveli!G77)&gt;0,(El_mricxveli!H77-El_mricxveli!G77),0)</f>
        <v>0</v>
      </c>
      <c r="G77" s="98">
        <f>G$3*IF((El_mricxveli!I77-El_mricxveli!H77)&gt;0,(El_mricxveli!I77-El_mricxveli!H77),0)</f>
        <v>3.7018488</v>
      </c>
      <c r="H77" s="98">
        <f>H$3*IF((El_mricxveli!J77-El_mricxveli!I77)&gt;0,(El_mricxveli!J77-El_mricxveli!I77),0)</f>
        <v>0</v>
      </c>
      <c r="I77" s="98">
        <f>I$3*IF((El_mricxveli!K77-El_mricxveli!J77)&gt;0,(El_mricxveli!K77-El_mricxveli!J77),0)</f>
        <v>0</v>
      </c>
      <c r="J77" s="98">
        <f>J$3*IF((El_mricxveli!L77-El_mricxveli!K77)&gt;0,(El_mricxveli!L77-El_mricxveli!K77),0)</f>
        <v>0</v>
      </c>
      <c r="K77" s="98">
        <f>K$3*IF((El_mricxveli!M77-El_mricxveli!L77)&gt;0,(El_mricxveli!M77-El_mricxveli!L77),0)</f>
        <v>47.4121404</v>
      </c>
      <c r="L77" s="98">
        <f>L$3*IF((El_mricxveli!N77-El_mricxveli!M77)&gt;0,(El_mricxveli!N77-El_mricxveli!M77),0)</f>
        <v>37.018488</v>
      </c>
      <c r="M77" s="98">
        <f>M$3*IF((El_mricxveli!O77-El_mricxveli!N77)&gt;0,(El_mricxveli!O77-El_mricxveli!N77),0)</f>
        <v>0</v>
      </c>
      <c r="N77" s="98">
        <f>N$3*IF((El_mricxveli!P77-El_mricxveli!O77)&gt;0,(El_mricxveli!P77-El_mricxveli!O77),0)</f>
        <v>26.340078</v>
      </c>
      <c r="O77" s="98">
        <f>O$3*IF((El_mricxveli!Q77-El_mricxveli!P77)&gt;0,(El_mricxveli!Q77-El_mricxveli!P77),0)</f>
        <v>0</v>
      </c>
    </row>
    <row r="78" spans="1:15" ht="14.25" thickBot="1">
      <c r="A78" s="4">
        <f>Davalianeba!A78</f>
        <v>321</v>
      </c>
      <c r="B78" s="43" t="str">
        <f>Davalianeba!B78</f>
        <v>t.maCutaZe</v>
      </c>
      <c r="C78" s="26">
        <f t="shared" si="1"/>
        <v>121.1643588</v>
      </c>
      <c r="D78" s="98">
        <f>D$3*IF((El_mricxveli!F78-El_mricxveli!E78)&gt;0,(El_mricxveli!F78-El_mricxveli!E78),0)</f>
        <v>0</v>
      </c>
      <c r="E78" s="98">
        <f>E$3*IF((El_mricxveli!G78-El_mricxveli!F78)&gt;0,(El_mricxveli!G78-El_mricxveli!F78),0)</f>
        <v>11.9598192</v>
      </c>
      <c r="F78" s="98">
        <f>F$3*IF((El_mricxveli!H78-El_mricxveli!G78)&gt;0,(El_mricxveli!H78-El_mricxveli!G78),0)</f>
        <v>51.968262</v>
      </c>
      <c r="G78" s="98">
        <f>G$3*IF((El_mricxveli!I78-El_mricxveli!H78)&gt;0,(El_mricxveli!I78-El_mricxveli!H78),0)</f>
        <v>0</v>
      </c>
      <c r="H78" s="98">
        <f>H$3*IF((El_mricxveli!J78-El_mricxveli!I78)&gt;0,(El_mricxveli!J78-El_mricxveli!I78),0)</f>
        <v>0</v>
      </c>
      <c r="I78" s="98">
        <f>I$3*IF((El_mricxveli!K78-El_mricxveli!J78)&gt;0,(El_mricxveli!K78-El_mricxveli!J78),0)</f>
        <v>0</v>
      </c>
      <c r="J78" s="98">
        <f>J$3*IF((El_mricxveli!L78-El_mricxveli!K78)&gt;0,(El_mricxveli!L78-El_mricxveli!K78),0)</f>
        <v>0</v>
      </c>
      <c r="K78" s="98">
        <f>K$3*IF((El_mricxveli!M78-El_mricxveli!L78)&gt;0,(El_mricxveli!M78-El_mricxveli!L78),0)</f>
        <v>26.7672144</v>
      </c>
      <c r="L78" s="98">
        <f>L$3*IF((El_mricxveli!N78-El_mricxveli!M78)&gt;0,(El_mricxveli!N78-El_mricxveli!M78),0)</f>
        <v>30.4690632</v>
      </c>
      <c r="M78" s="98">
        <f>M$3*IF((El_mricxveli!O78-El_mricxveli!N78)&gt;0,(El_mricxveli!O78-El_mricxveli!N78),0)</f>
        <v>0</v>
      </c>
      <c r="N78" s="98">
        <f>N$3*IF((El_mricxveli!P78-El_mricxveli!O78)&gt;0,(El_mricxveli!P78-El_mricxveli!O78),0)</f>
        <v>0</v>
      </c>
      <c r="O78" s="98">
        <f>O$3*IF((El_mricxveli!Q78-El_mricxveli!P78)&gt;0,(El_mricxveli!Q78-El_mricxveli!P78),0)</f>
        <v>0</v>
      </c>
    </row>
    <row r="79" spans="1:15" ht="14.25" thickBot="1">
      <c r="A79" s="4">
        <f>Davalianeba!A79</f>
        <v>322</v>
      </c>
      <c r="B79" s="43" t="str">
        <f>Davalianeba!B79</f>
        <v>leri indoSvili</v>
      </c>
      <c r="C79" s="26">
        <f t="shared" si="1"/>
        <v>0</v>
      </c>
      <c r="D79" s="98">
        <f>D$3*IF((El_mricxveli!F79-El_mricxveli!E79)&gt;0,(El_mricxveli!F79-El_mricxveli!E79),0)</f>
        <v>0</v>
      </c>
      <c r="E79" s="98">
        <f>E$3*IF((El_mricxveli!G79-El_mricxveli!F79)&gt;0,(El_mricxveli!G79-El_mricxveli!F79),0)</f>
        <v>0</v>
      </c>
      <c r="F79" s="98">
        <f>F$3*IF((El_mricxveli!H79-El_mricxveli!G79)&gt;0,(El_mricxveli!H79-El_mricxveli!G79),0)</f>
        <v>0</v>
      </c>
      <c r="G79" s="98">
        <f>G$3*IF((El_mricxveli!I79-El_mricxveli!H79)&gt;0,(El_mricxveli!I79-El_mricxveli!H79),0)</f>
        <v>0</v>
      </c>
      <c r="H79" s="98">
        <f>H$3*IF((El_mricxveli!J79-El_mricxveli!I79)&gt;0,(El_mricxveli!J79-El_mricxveli!I79),0)</f>
        <v>0</v>
      </c>
      <c r="I79" s="98">
        <f>I$3*IF((El_mricxveli!K79-El_mricxveli!J79)&gt;0,(El_mricxveli!K79-El_mricxveli!J79),0)</f>
        <v>0</v>
      </c>
      <c r="J79" s="98">
        <f>J$3*IF((El_mricxveli!L79-El_mricxveli!K79)&gt;0,(El_mricxveli!L79-El_mricxveli!K79),0)</f>
        <v>0</v>
      </c>
      <c r="K79" s="98">
        <f>K$3*IF((El_mricxveli!M79-El_mricxveli!L79)&gt;0,(El_mricxveli!M79-El_mricxveli!L79),0)</f>
        <v>0</v>
      </c>
      <c r="L79" s="98">
        <f>L$3*IF((El_mricxveli!N79-El_mricxveli!M79)&gt;0,(El_mricxveli!N79-El_mricxveli!M79),0)</f>
        <v>0</v>
      </c>
      <c r="M79" s="98">
        <f>M$3*IF((El_mricxveli!O79-El_mricxveli!N79)&gt;0,(El_mricxveli!O79-El_mricxveli!N79),0)</f>
        <v>0</v>
      </c>
      <c r="N79" s="98">
        <f>N$3*IF((El_mricxveli!P79-El_mricxveli!O79)&gt;0,(El_mricxveli!P79-El_mricxveli!O79),0)</f>
        <v>0</v>
      </c>
      <c r="O79" s="98">
        <f>O$3*IF((El_mricxveli!Q79-El_mricxveli!P79)&gt;0,(El_mricxveli!Q79-El_mricxveli!P79),0)</f>
        <v>0</v>
      </c>
    </row>
    <row r="80" spans="1:15" ht="14.25" thickBot="1">
      <c r="A80" s="4">
        <f>Davalianeba!A80</f>
        <v>323</v>
      </c>
      <c r="B80" s="43" t="str">
        <f>Davalianeba!B80</f>
        <v>leri indoSvili</v>
      </c>
      <c r="C80" s="26">
        <f t="shared" si="1"/>
        <v>0</v>
      </c>
      <c r="D80" s="98">
        <f>D$3*IF((El_mricxveli!F80-El_mricxveli!E80)&gt;0,(El_mricxveli!F80-El_mricxveli!E80),0)</f>
        <v>0</v>
      </c>
      <c r="E80" s="98">
        <f>E$3*IF((El_mricxveli!G80-El_mricxveli!F80)&gt;0,(El_mricxveli!G80-El_mricxveli!F80),0)</f>
        <v>0</v>
      </c>
      <c r="F80" s="98">
        <f>F$3*IF((El_mricxveli!H80-El_mricxveli!G80)&gt;0,(El_mricxveli!H80-El_mricxveli!G80),0)</f>
        <v>0</v>
      </c>
      <c r="G80" s="98">
        <f>G$3*IF((El_mricxveli!I80-El_mricxveli!H80)&gt;0,(El_mricxveli!I80-El_mricxveli!H80),0)</f>
        <v>0</v>
      </c>
      <c r="H80" s="98">
        <f>H$3*IF((El_mricxveli!J80-El_mricxveli!I80)&gt;0,(El_mricxveli!J80-El_mricxveli!I80),0)</f>
        <v>0</v>
      </c>
      <c r="I80" s="98">
        <f>I$3*IF((El_mricxveli!K80-El_mricxveli!J80)&gt;0,(El_mricxveli!K80-El_mricxveli!J80),0)</f>
        <v>0</v>
      </c>
      <c r="J80" s="98">
        <f>J$3*IF((El_mricxveli!L80-El_mricxveli!K80)&gt;0,(El_mricxveli!L80-El_mricxveli!K80),0)</f>
        <v>0</v>
      </c>
      <c r="K80" s="98">
        <f>K$3*IF((El_mricxveli!M80-El_mricxveli!L80)&gt;0,(El_mricxveli!M80-El_mricxveli!L80),0)</f>
        <v>0</v>
      </c>
      <c r="L80" s="98">
        <f>L$3*IF((El_mricxveli!N80-El_mricxveli!M80)&gt;0,(El_mricxveli!N80-El_mricxveli!M80),0)</f>
        <v>0</v>
      </c>
      <c r="M80" s="98">
        <f>M$3*IF((El_mricxveli!O80-El_mricxveli!N80)&gt;0,(El_mricxveli!O80-El_mricxveli!N80),0)</f>
        <v>0</v>
      </c>
      <c r="N80" s="98">
        <f>N$3*IF((El_mricxveli!P80-El_mricxveli!O80)&gt;0,(El_mricxveli!P80-El_mricxveli!O80),0)</f>
        <v>0</v>
      </c>
      <c r="O80" s="98">
        <f>O$3*IF((El_mricxveli!Q80-El_mricxveli!P80)&gt;0,(El_mricxveli!Q80-El_mricxveli!P80),0)</f>
        <v>0</v>
      </c>
    </row>
    <row r="81" spans="1:15" ht="14.25" thickBot="1">
      <c r="A81" s="4">
        <f>Davalianeba!A81</f>
        <v>324</v>
      </c>
      <c r="B81" s="43" t="str">
        <f>Davalianeba!B81</f>
        <v>n. lekiSvili</v>
      </c>
      <c r="C81" s="26">
        <f t="shared" si="1"/>
        <v>172.13596919999998</v>
      </c>
      <c r="D81" s="98">
        <f>D$3*IF((El_mricxveli!F81-El_mricxveli!E81)&gt;0,(El_mricxveli!F81-El_mricxveli!E81),0)</f>
        <v>9.6817584</v>
      </c>
      <c r="E81" s="98">
        <f>E$3*IF((El_mricxveli!G81-El_mricxveli!F81)&gt;0,(El_mricxveli!G81-El_mricxveli!F81),0)</f>
        <v>11.5326828</v>
      </c>
      <c r="F81" s="98">
        <f>F$3*IF((El_mricxveli!H81-El_mricxveli!G81)&gt;0,(El_mricxveli!H81-El_mricxveli!G81),0)</f>
        <v>6.5494248</v>
      </c>
      <c r="G81" s="98">
        <f>G$3*IF((El_mricxveli!I81-El_mricxveli!H81)&gt;0,(El_mricxveli!I81-El_mricxveli!H81),0)</f>
        <v>26.0553204</v>
      </c>
      <c r="H81" s="98">
        <f>H$3*IF((El_mricxveli!J81-El_mricxveli!I81)&gt;0,(El_mricxveli!J81-El_mricxveli!I81),0)</f>
        <v>4.5561216</v>
      </c>
      <c r="I81" s="98">
        <f>I$3*IF((El_mricxveli!K81-El_mricxveli!J81)&gt;0,(El_mricxveli!K81-El_mricxveli!J81),0)</f>
        <v>9.966516</v>
      </c>
      <c r="J81" s="98">
        <f>J$3*IF((El_mricxveli!L81-El_mricxveli!K81)&gt;0,(El_mricxveli!L81-El_mricxveli!K81),0)</f>
        <v>4.4137428</v>
      </c>
      <c r="K81" s="98">
        <f>K$3*IF((El_mricxveli!M81-El_mricxveli!L81)&gt;0,(El_mricxveli!M81-El_mricxveli!L81),0)</f>
        <v>13.8107436</v>
      </c>
      <c r="L81" s="98">
        <f>L$3*IF((El_mricxveli!N81-El_mricxveli!M81)&gt;0,(El_mricxveli!N81-El_mricxveli!M81),0)</f>
        <v>30.0419268</v>
      </c>
      <c r="M81" s="98">
        <f>M$3*IF((El_mricxveli!O81-El_mricxveli!N81)&gt;0,(El_mricxveli!O81-El_mricxveli!N81),0)</f>
        <v>4.6985004</v>
      </c>
      <c r="N81" s="98">
        <f>N$3*IF((El_mricxveli!P81-El_mricxveli!O81)&gt;0,(El_mricxveli!P81-El_mricxveli!O81),0)</f>
        <v>0</v>
      </c>
      <c r="O81" s="98">
        <f>O$3*IF((El_mricxveli!Q81-El_mricxveli!P81)&gt;0,(El_mricxveli!Q81-El_mricxveli!P81),0)</f>
        <v>50.8292316</v>
      </c>
    </row>
    <row r="82" spans="1:15" ht="14.25" thickBot="1">
      <c r="A82" s="4">
        <f>Davalianeba!A82</f>
        <v>325</v>
      </c>
      <c r="B82" s="43" t="str">
        <f>Davalianeba!B82</f>
        <v>n. meZmareiSvili</v>
      </c>
      <c r="C82" s="26">
        <f t="shared" si="1"/>
        <v>54.103944</v>
      </c>
      <c r="D82" s="98">
        <f>D$3*IF((El_mricxveli!F82-El_mricxveli!E82)&gt;0,(El_mricxveli!F82-El_mricxveli!E82),0)</f>
        <v>0</v>
      </c>
      <c r="E82" s="98">
        <f>E$3*IF((El_mricxveli!G82-El_mricxveli!F82)&gt;0,(El_mricxveli!G82-El_mricxveli!F82),0)</f>
        <v>0</v>
      </c>
      <c r="F82" s="98">
        <f>F$3*IF((El_mricxveli!H82-El_mricxveli!G82)&gt;0,(El_mricxveli!H82-El_mricxveli!G82),0)</f>
        <v>0.5695152</v>
      </c>
      <c r="G82" s="98">
        <f>G$3*IF((El_mricxveli!I82-El_mricxveli!H82)&gt;0,(El_mricxveli!I82-El_mricxveli!H82),0)</f>
        <v>8.4003492</v>
      </c>
      <c r="H82" s="98">
        <f>H$3*IF((El_mricxveli!J82-El_mricxveli!I82)&gt;0,(El_mricxveli!J82-El_mricxveli!I82),0)</f>
        <v>6.407046</v>
      </c>
      <c r="I82" s="98">
        <f>I$3*IF((El_mricxveli!K82-El_mricxveli!J82)&gt;0,(El_mricxveli!K82-El_mricxveli!J82),0)</f>
        <v>5.695152</v>
      </c>
      <c r="J82" s="98">
        <f>J$3*IF((El_mricxveli!L82-El_mricxveli!K82)&gt;0,(El_mricxveli!L82-El_mricxveli!K82),0)</f>
        <v>5.5527732</v>
      </c>
      <c r="K82" s="98">
        <f>K$3*IF((El_mricxveli!M82-El_mricxveli!L82)&gt;0,(El_mricxveli!M82-El_mricxveli!L82),0)</f>
        <v>5.1256368</v>
      </c>
      <c r="L82" s="98">
        <f>L$3*IF((El_mricxveli!N82-El_mricxveli!M82)&gt;0,(El_mricxveli!N82-El_mricxveli!M82),0)</f>
        <v>19.5058956</v>
      </c>
      <c r="M82" s="98">
        <f>M$3*IF((El_mricxveli!O82-El_mricxveli!N82)&gt;0,(El_mricxveli!O82-El_mricxveli!N82),0)</f>
        <v>2.847576</v>
      </c>
      <c r="N82" s="98">
        <f>N$3*IF((El_mricxveli!P82-El_mricxveli!O82)&gt;0,(El_mricxveli!P82-El_mricxveli!O82),0)</f>
        <v>0</v>
      </c>
      <c r="O82" s="98">
        <f>O$3*IF((El_mricxveli!Q82-El_mricxveli!P82)&gt;0,(El_mricxveli!Q82-El_mricxveli!P82),0)</f>
        <v>0</v>
      </c>
    </row>
    <row r="83" spans="1:15" ht="14.25" thickBot="1">
      <c r="A83" s="4">
        <f>Davalianeba!A83</f>
        <v>326</v>
      </c>
      <c r="B83" s="43" t="str">
        <f>Davalianeba!B83</f>
        <v>i. gogitiZe</v>
      </c>
      <c r="C83" s="26">
        <f t="shared" si="1"/>
        <v>111.19784279999999</v>
      </c>
      <c r="D83" s="98">
        <f>D$3*IF((El_mricxveli!F83-El_mricxveli!E83)&gt;0,(El_mricxveli!F83-El_mricxveli!E83),0)</f>
        <v>4.983258</v>
      </c>
      <c r="E83" s="98">
        <f>E$3*IF((El_mricxveli!G83-El_mricxveli!F83)&gt;0,(El_mricxveli!G83-El_mricxveli!F83),0)</f>
        <v>1.9933032</v>
      </c>
      <c r="F83" s="98">
        <f>F$3*IF((El_mricxveli!H83-El_mricxveli!G83)&gt;0,(El_mricxveli!H83-El_mricxveli!G83),0)</f>
        <v>8.8274856</v>
      </c>
      <c r="G83" s="98">
        <f>G$3*IF((El_mricxveli!I83-El_mricxveli!H83)&gt;0,(El_mricxveli!I83-El_mricxveli!H83),0)</f>
        <v>2.2780608</v>
      </c>
      <c r="H83" s="98">
        <f>H$3*IF((El_mricxveli!J83-El_mricxveli!I83)&gt;0,(El_mricxveli!J83-El_mricxveli!I83),0)</f>
        <v>0</v>
      </c>
      <c r="I83" s="98">
        <f>I$3*IF((El_mricxveli!K83-El_mricxveli!J83)&gt;0,(El_mricxveli!K83-El_mricxveli!J83),0)</f>
        <v>0</v>
      </c>
      <c r="J83" s="98">
        <f>J$3*IF((El_mricxveli!L83-El_mricxveli!K83)&gt;0,(El_mricxveli!L83-El_mricxveli!K83),0)</f>
        <v>0</v>
      </c>
      <c r="K83" s="98">
        <f>K$3*IF((El_mricxveli!M83-El_mricxveli!L83)&gt;0,(El_mricxveli!M83-El_mricxveli!L83),0)</f>
        <v>47.1273828</v>
      </c>
      <c r="L83" s="98">
        <f>L$3*IF((El_mricxveli!N83-El_mricxveli!M83)&gt;0,(El_mricxveli!N83-El_mricxveli!M83),0)</f>
        <v>45.9883524</v>
      </c>
      <c r="M83" s="98">
        <f>M$3*IF((El_mricxveli!O83-El_mricxveli!N83)&gt;0,(El_mricxveli!O83-El_mricxveli!N83),0)</f>
        <v>0</v>
      </c>
      <c r="N83" s="98">
        <f>N$3*IF((El_mricxveli!P83-El_mricxveli!O83)&gt;0,(El_mricxveli!P83-El_mricxveli!O83),0)</f>
        <v>0</v>
      </c>
      <c r="O83" s="98">
        <f>O$3*IF((El_mricxveli!Q83-El_mricxveli!P83)&gt;0,(El_mricxveli!Q83-El_mricxveli!P83),0)</f>
        <v>0</v>
      </c>
    </row>
    <row r="84" spans="1:15" ht="14.25" thickBot="1">
      <c r="A84" s="35">
        <f>Davalianeba!A84</f>
        <v>401</v>
      </c>
      <c r="B84" s="62" t="str">
        <f>Davalianeba!B84</f>
        <v>m. javaxiSvili</v>
      </c>
      <c r="C84" s="59">
        <f t="shared" si="1"/>
        <v>18.509244</v>
      </c>
      <c r="D84" s="98">
        <f>D$3*IF((El_mricxveli!F84-El_mricxveli!E84)&gt;0,(El_mricxveli!F84-El_mricxveli!E84),0)</f>
        <v>0</v>
      </c>
      <c r="E84" s="98">
        <f>E$3*IF((El_mricxveli!G84-El_mricxveli!F84)&gt;0,(El_mricxveli!G84-El_mricxveli!F84),0)</f>
        <v>7.9732128</v>
      </c>
      <c r="F84" s="98">
        <f>F$3*IF((El_mricxveli!H84-El_mricxveli!G84)&gt;0,(El_mricxveli!H84-El_mricxveli!G84),0)</f>
        <v>0</v>
      </c>
      <c r="G84" s="98">
        <f>G$3*IF((El_mricxveli!I84-El_mricxveli!H84)&gt;0,(El_mricxveli!I84-El_mricxveli!H84),0)</f>
        <v>0</v>
      </c>
      <c r="H84" s="98">
        <f>H$3*IF((El_mricxveli!J84-El_mricxveli!I84)&gt;0,(El_mricxveli!J84-El_mricxveli!I84),0)</f>
        <v>0</v>
      </c>
      <c r="I84" s="98">
        <f>I$3*IF((El_mricxveli!K84-El_mricxveli!J84)&gt;0,(El_mricxveli!K84-El_mricxveli!J84),0)</f>
        <v>0</v>
      </c>
      <c r="J84" s="98">
        <f>J$3*IF((El_mricxveli!L84-El_mricxveli!K84)&gt;0,(El_mricxveli!L84-El_mricxveli!K84),0)</f>
        <v>0</v>
      </c>
      <c r="K84" s="98">
        <f>K$3*IF((El_mricxveli!M84-El_mricxveli!L84)&gt;0,(El_mricxveli!M84-El_mricxveli!L84),0)</f>
        <v>0</v>
      </c>
      <c r="L84" s="98">
        <f>L$3*IF((El_mricxveli!N84-El_mricxveli!M84)&gt;0,(El_mricxveli!N84-El_mricxveli!M84),0)</f>
        <v>10.5360312</v>
      </c>
      <c r="M84" s="98">
        <f>M$3*IF((El_mricxveli!O84-El_mricxveli!N84)&gt;0,(El_mricxveli!O84-El_mricxveli!N84),0)</f>
        <v>0</v>
      </c>
      <c r="N84" s="98">
        <f>N$3*IF((El_mricxveli!P84-El_mricxveli!O84)&gt;0,(El_mricxveli!P84-El_mricxveli!O84),0)</f>
        <v>0</v>
      </c>
      <c r="O84" s="98">
        <f>O$3*IF((El_mricxveli!Q84-El_mricxveli!P84)&gt;0,(El_mricxveli!Q84-El_mricxveli!P84),0)</f>
        <v>0</v>
      </c>
    </row>
    <row r="85" spans="1:15" ht="14.25" thickBot="1">
      <c r="A85" s="4">
        <f>Davalianeba!A85</f>
        <v>402</v>
      </c>
      <c r="B85" s="43" t="str">
        <f>Davalianeba!B85</f>
        <v>d. sulaberiZe</v>
      </c>
      <c r="C85" s="26">
        <f t="shared" si="1"/>
        <v>106.072206</v>
      </c>
      <c r="D85" s="98">
        <f>D$3*IF((El_mricxveli!F85-El_mricxveli!E85)&gt;0,(El_mricxveli!F85-El_mricxveli!E85),0)</f>
        <v>16.8006984</v>
      </c>
      <c r="E85" s="98">
        <f>E$3*IF((El_mricxveli!G85-El_mricxveli!F85)&gt;0,(El_mricxveli!G85-El_mricxveli!F85),0)</f>
        <v>59.087202</v>
      </c>
      <c r="F85" s="98">
        <f>F$3*IF((El_mricxveli!H85-El_mricxveli!G85)&gt;0,(El_mricxveli!H85-El_mricxveli!G85),0)</f>
        <v>21.0720624</v>
      </c>
      <c r="G85" s="98">
        <f>G$3*IF((El_mricxveli!I85-El_mricxveli!H85)&gt;0,(El_mricxveli!I85-El_mricxveli!H85),0)</f>
        <v>9.1122432</v>
      </c>
      <c r="H85" s="98">
        <f>H$3*IF((El_mricxveli!J85-El_mricxveli!I85)&gt;0,(El_mricxveli!J85-El_mricxveli!I85),0)</f>
        <v>0</v>
      </c>
      <c r="I85" s="98">
        <f>I$3*IF((El_mricxveli!K85-El_mricxveli!J85)&gt;0,(El_mricxveli!K85-El_mricxveli!J85),0)</f>
        <v>0</v>
      </c>
      <c r="J85" s="98">
        <f>J$3*IF((El_mricxveli!L85-El_mricxveli!K85)&gt;0,(El_mricxveli!L85-El_mricxveli!K85),0)</f>
        <v>0</v>
      </c>
      <c r="K85" s="98">
        <f>K$3*IF((El_mricxveli!M85-El_mricxveli!L85)&gt;0,(El_mricxveli!M85-El_mricxveli!L85),0)</f>
        <v>0</v>
      </c>
      <c r="L85" s="98">
        <f>L$3*IF((El_mricxveli!N85-El_mricxveli!M85)&gt;0,(El_mricxveli!N85-El_mricxveli!M85),0)</f>
        <v>0</v>
      </c>
      <c r="M85" s="98">
        <f>M$3*IF((El_mricxveli!O85-El_mricxveli!N85)&gt;0,(El_mricxveli!O85-El_mricxveli!N85),0)</f>
        <v>0</v>
      </c>
      <c r="N85" s="98">
        <f>N$3*IF((El_mricxveli!P85-El_mricxveli!O85)&gt;0,(El_mricxveli!P85-El_mricxveli!O85),0)</f>
        <v>0</v>
      </c>
      <c r="O85" s="98">
        <f>O$3*IF((El_mricxveli!Q85-El_mricxveli!P85)&gt;0,(El_mricxveli!Q85-El_mricxveli!P85),0)</f>
        <v>0</v>
      </c>
    </row>
    <row r="86" spans="1:15" ht="14.25" thickBot="1">
      <c r="A86" s="4">
        <f>Davalianeba!A86</f>
        <v>403</v>
      </c>
      <c r="B86" s="43" t="str">
        <f>Davalianeba!B86</f>
        <v>gamyreliZe</v>
      </c>
      <c r="C86" s="26">
        <f t="shared" si="1"/>
        <v>93.6852504</v>
      </c>
      <c r="D86" s="98">
        <f>D$3*IF((El_mricxveli!F86-El_mricxveli!E86)&gt;0,(El_mricxveli!F86-El_mricxveli!E86),0)</f>
        <v>4.8408792</v>
      </c>
      <c r="E86" s="98">
        <f>E$3*IF((El_mricxveli!G86-El_mricxveli!F86)&gt;0,(El_mricxveli!G86-El_mricxveli!F86),0)</f>
        <v>5.8375308</v>
      </c>
      <c r="F86" s="98">
        <f>F$3*IF((El_mricxveli!H86-El_mricxveli!G86)&gt;0,(El_mricxveli!H86-El_mricxveli!G86),0)</f>
        <v>27.763866</v>
      </c>
      <c r="G86" s="98">
        <f>G$3*IF((El_mricxveli!I86-El_mricxveli!H86)&gt;0,(El_mricxveli!I86-El_mricxveli!H86),0)</f>
        <v>9.5393796</v>
      </c>
      <c r="H86" s="98">
        <f>H$3*IF((El_mricxveli!J86-El_mricxveli!I86)&gt;0,(El_mricxveli!J86-El_mricxveli!I86),0)</f>
        <v>0</v>
      </c>
      <c r="I86" s="98">
        <f>I$3*IF((El_mricxveli!K86-El_mricxveli!J86)&gt;0,(El_mricxveli!K86-El_mricxveli!J86),0)</f>
        <v>0</v>
      </c>
      <c r="J86" s="98">
        <f>J$3*IF((El_mricxveli!L86-El_mricxveli!K86)&gt;0,(El_mricxveli!L86-El_mricxveli!K86),0)</f>
        <v>0</v>
      </c>
      <c r="K86" s="98">
        <f>K$3*IF((El_mricxveli!M86-El_mricxveli!L86)&gt;0,(El_mricxveli!M86-El_mricxveli!L86),0)</f>
        <v>9.8241372</v>
      </c>
      <c r="L86" s="98">
        <f>L$3*IF((El_mricxveli!N86-El_mricxveli!M86)&gt;0,(El_mricxveli!N86-El_mricxveli!M86),0)</f>
        <v>35.5947</v>
      </c>
      <c r="M86" s="98">
        <f>M$3*IF((El_mricxveli!O86-El_mricxveli!N86)&gt;0,(El_mricxveli!O86-El_mricxveli!N86),0)</f>
        <v>0.2847576</v>
      </c>
      <c r="N86" s="98">
        <f>N$3*IF((El_mricxveli!P86-El_mricxveli!O86)&gt;0,(El_mricxveli!P86-El_mricxveli!O86),0)</f>
        <v>0</v>
      </c>
      <c r="O86" s="98">
        <f>O$3*IF((El_mricxveli!Q86-El_mricxveli!P86)&gt;0,(El_mricxveli!Q86-El_mricxveli!P86),0)</f>
        <v>0</v>
      </c>
    </row>
    <row r="87" spans="1:15" ht="14.25" thickBot="1">
      <c r="A87" s="4">
        <f>Davalianeba!A87</f>
        <v>404</v>
      </c>
      <c r="B87" s="43" t="str">
        <f>Davalianeba!B87</f>
        <v>გ.გამყრელიძე</v>
      </c>
      <c r="C87" s="26">
        <f t="shared" si="1"/>
        <v>115.7539644</v>
      </c>
      <c r="D87" s="98">
        <f>D$3*IF((El_mricxveli!F87-El_mricxveli!E87)&gt;0,(El_mricxveli!F87-El_mricxveli!E87),0)</f>
        <v>2.135682</v>
      </c>
      <c r="E87" s="98">
        <f>E$3*IF((El_mricxveli!G87-El_mricxveli!F87)&gt;0,(El_mricxveli!G87-El_mricxveli!F87),0)</f>
        <v>17.6549712</v>
      </c>
      <c r="F87" s="98">
        <f>F$3*IF((El_mricxveli!H87-El_mricxveli!G87)&gt;0,(El_mricxveli!H87-El_mricxveli!G87),0)</f>
        <v>12.9564708</v>
      </c>
      <c r="G87" s="98">
        <f>G$3*IF((El_mricxveli!I87-El_mricxveli!H87)&gt;0,(El_mricxveli!I87-El_mricxveli!H87),0)</f>
        <v>0.1423788</v>
      </c>
      <c r="H87" s="98">
        <f>H$3*IF((El_mricxveli!J87-El_mricxveli!I87)&gt;0,(El_mricxveli!J87-El_mricxveli!I87),0)</f>
        <v>0</v>
      </c>
      <c r="I87" s="98">
        <f>I$3*IF((El_mricxveli!K87-El_mricxveli!J87)&gt;0,(El_mricxveli!K87-El_mricxveli!J87),0)</f>
        <v>0</v>
      </c>
      <c r="J87" s="98">
        <f>J$3*IF((El_mricxveli!L87-El_mricxveli!K87)&gt;0,(El_mricxveli!L87-El_mricxveli!K87),0)</f>
        <v>0</v>
      </c>
      <c r="K87" s="98">
        <f>K$3*IF((El_mricxveli!M87-El_mricxveli!L87)&gt;0,(El_mricxveli!M87-El_mricxveli!L87),0)</f>
        <v>61.6500204</v>
      </c>
      <c r="L87" s="98">
        <f>L$3*IF((El_mricxveli!N87-El_mricxveli!M87)&gt;0,(El_mricxveli!N87-El_mricxveli!M87),0)</f>
        <v>18.7940016</v>
      </c>
      <c r="M87" s="98">
        <f>M$3*IF((El_mricxveli!O87-El_mricxveli!N87)&gt;0,(El_mricxveli!O87-El_mricxveli!N87),0)</f>
        <v>2.4204396</v>
      </c>
      <c r="N87" s="98">
        <f>N$3*IF((El_mricxveli!P87-El_mricxveli!O87)&gt;0,(El_mricxveli!P87-El_mricxveli!O87),0)</f>
        <v>0</v>
      </c>
      <c r="O87" s="98">
        <f>O$3*IF((El_mricxveli!Q87-El_mricxveli!P87)&gt;0,(El_mricxveli!Q87-El_mricxveli!P87),0)</f>
        <v>0</v>
      </c>
    </row>
    <row r="88" spans="1:15" ht="14.25" thickBot="1">
      <c r="A88" s="4">
        <f>Davalianeba!A88</f>
        <v>405</v>
      </c>
      <c r="B88" s="43" t="str">
        <f>Davalianeba!B88</f>
        <v>n. gigauri</v>
      </c>
      <c r="C88" s="26">
        <f t="shared" si="1"/>
        <v>154.480998</v>
      </c>
      <c r="D88" s="98">
        <f>D$3*IF((El_mricxveli!F88-El_mricxveli!E88)&gt;0,(El_mricxveli!F88-El_mricxveli!E88),0)</f>
        <v>0</v>
      </c>
      <c r="E88" s="98">
        <f>E$3*IF((El_mricxveli!G88-El_mricxveli!F88)&gt;0,(El_mricxveli!G88-El_mricxveli!F88),0)</f>
        <v>25.628184</v>
      </c>
      <c r="F88" s="98">
        <f>F$3*IF((El_mricxveli!H88-El_mricxveli!G88)&gt;0,(El_mricxveli!H88-El_mricxveli!G88),0)</f>
        <v>22.3534716</v>
      </c>
      <c r="G88" s="98">
        <f>G$3*IF((El_mricxveli!I88-El_mricxveli!H88)&gt;0,(El_mricxveli!I88-El_mricxveli!H88),0)</f>
        <v>17.9397288</v>
      </c>
      <c r="H88" s="98">
        <f>H$3*IF((El_mricxveli!J88-El_mricxveli!I88)&gt;0,(El_mricxveli!J88-El_mricxveli!I88),0)</f>
        <v>0</v>
      </c>
      <c r="I88" s="98">
        <f>I$3*IF((El_mricxveli!K88-El_mricxveli!J88)&gt;0,(El_mricxveli!K88-El_mricxveli!J88),0)</f>
        <v>0</v>
      </c>
      <c r="J88" s="98">
        <f>J$3*IF((El_mricxveli!L88-El_mricxveli!K88)&gt;0,(El_mricxveli!L88-El_mricxveli!K88),0)</f>
        <v>0</v>
      </c>
      <c r="K88" s="98">
        <f>K$3*IF((El_mricxveli!M88-El_mricxveli!L88)&gt;0,(El_mricxveli!M88-El_mricxveli!L88),0)</f>
        <v>46.4154888</v>
      </c>
      <c r="L88" s="98">
        <f>L$3*IF((El_mricxveli!N88-El_mricxveli!M88)&gt;0,(El_mricxveli!N88-El_mricxveli!M88),0)</f>
        <v>42.1441248</v>
      </c>
      <c r="M88" s="98">
        <f>M$3*IF((El_mricxveli!O88-El_mricxveli!N88)&gt;0,(El_mricxveli!O88-El_mricxveli!N88),0)</f>
        <v>0</v>
      </c>
      <c r="N88" s="98">
        <f>N$3*IF((El_mricxveli!P88-El_mricxveli!O88)&gt;0,(El_mricxveli!P88-El_mricxveli!O88),0)</f>
        <v>0</v>
      </c>
      <c r="O88" s="98">
        <f>O$3*IF((El_mricxveli!Q88-El_mricxveli!P88)&gt;0,(El_mricxveli!Q88-El_mricxveli!P88),0)</f>
        <v>0</v>
      </c>
    </row>
    <row r="89" spans="1:15" ht="14.25" thickBot="1">
      <c r="A89" s="4">
        <f>Davalianeba!A89</f>
        <v>406</v>
      </c>
      <c r="B89" s="43" t="str">
        <f>Davalianeba!B89</f>
        <v>gamyreliZe</v>
      </c>
      <c r="C89" s="26">
        <f t="shared" si="1"/>
        <v>165.0170292</v>
      </c>
      <c r="D89" s="98">
        <f>D$3*IF((El_mricxveli!F89-El_mricxveli!E89)&gt;0,(El_mricxveli!F89-El_mricxveli!E89),0)</f>
        <v>6.8341823999999995</v>
      </c>
      <c r="E89" s="98">
        <f>E$3*IF((El_mricxveli!G89-El_mricxveli!F89)&gt;0,(El_mricxveli!G89-El_mricxveli!F89),0)</f>
        <v>28.47576</v>
      </c>
      <c r="F89" s="98">
        <f>F$3*IF((El_mricxveli!H89-El_mricxveli!G89)&gt;0,(El_mricxveli!H89-El_mricxveli!G89),0)</f>
        <v>12.3869556</v>
      </c>
      <c r="G89" s="98">
        <f>G$3*IF((El_mricxveli!I89-El_mricxveli!H89)&gt;0,(El_mricxveli!I89-El_mricxveli!H89),0)</f>
        <v>6.2646672</v>
      </c>
      <c r="H89" s="98">
        <f>H$3*IF((El_mricxveli!J89-El_mricxveli!I89)&gt;0,(El_mricxveli!J89-El_mricxveli!I89),0)</f>
        <v>0</v>
      </c>
      <c r="I89" s="98">
        <f>I$3*IF((El_mricxveli!K89-El_mricxveli!J89)&gt;0,(El_mricxveli!K89-El_mricxveli!J89),0)</f>
        <v>0</v>
      </c>
      <c r="J89" s="98">
        <f>J$3*IF((El_mricxveli!L89-El_mricxveli!K89)&gt;0,(El_mricxveli!L89-El_mricxveli!K89),0)</f>
        <v>2.2780608</v>
      </c>
      <c r="K89" s="98">
        <f>K$3*IF((El_mricxveli!M89-El_mricxveli!L89)&gt;0,(El_mricxveli!M89-El_mricxveli!L89),0)</f>
        <v>51.256368</v>
      </c>
      <c r="L89" s="98">
        <f>L$3*IF((El_mricxveli!N89-El_mricxveli!M89)&gt;0,(El_mricxveli!N89-El_mricxveli!M89),0)</f>
        <v>55.1005956</v>
      </c>
      <c r="M89" s="98">
        <f>M$3*IF((El_mricxveli!O89-El_mricxveli!N89)&gt;0,(El_mricxveli!O89-El_mricxveli!N89),0)</f>
        <v>2.4204396</v>
      </c>
      <c r="N89" s="98">
        <f>N$3*IF((El_mricxveli!P89-El_mricxveli!O89)&gt;0,(El_mricxveli!P89-El_mricxveli!O89),0)</f>
        <v>0</v>
      </c>
      <c r="O89" s="98">
        <f>O$3*IF((El_mricxveli!Q89-El_mricxveli!P89)&gt;0,(El_mricxveli!Q89-El_mricxveli!P89),0)</f>
        <v>0</v>
      </c>
    </row>
    <row r="90" spans="1:15" ht="14.25" thickBot="1">
      <c r="A90" s="4">
        <f>Davalianeba!A90</f>
        <v>407</v>
      </c>
      <c r="B90" s="43" t="str">
        <f>Davalianeba!B90</f>
        <v>gamyreliZe</v>
      </c>
      <c r="C90" s="26">
        <f t="shared" si="1"/>
        <v>0</v>
      </c>
      <c r="D90" s="98">
        <f>D$3*IF((El_mricxveli!F90-El_mricxveli!E90)&gt;0,(El_mricxveli!F90-El_mricxveli!E90),0)</f>
        <v>0</v>
      </c>
      <c r="E90" s="98">
        <f>E$3*IF((El_mricxveli!G90-El_mricxveli!F90)&gt;0,(El_mricxveli!G90-El_mricxveli!F90),0)</f>
        <v>0</v>
      </c>
      <c r="F90" s="98">
        <f>F$3*IF((El_mricxveli!H90-El_mricxveli!G90)&gt;0,(El_mricxveli!H90-El_mricxveli!G90),0)</f>
        <v>0</v>
      </c>
      <c r="G90" s="98">
        <f>G$3*IF((El_mricxveli!I90-El_mricxveli!H90)&gt;0,(El_mricxveli!I90-El_mricxveli!H90),0)</f>
        <v>0</v>
      </c>
      <c r="H90" s="98">
        <f>H$3*IF((El_mricxveli!J90-El_mricxveli!I90)&gt;0,(El_mricxveli!J90-El_mricxveli!I90),0)</f>
        <v>0</v>
      </c>
      <c r="I90" s="98">
        <f>I$3*IF((El_mricxveli!K90-El_mricxveli!J90)&gt;0,(El_mricxveli!K90-El_mricxveli!J90),0)</f>
        <v>0</v>
      </c>
      <c r="J90" s="98">
        <f>J$3*IF((El_mricxveli!L90-El_mricxveli!K90)&gt;0,(El_mricxveli!L90-El_mricxveli!K90),0)</f>
        <v>0</v>
      </c>
      <c r="K90" s="98">
        <f>K$3*IF((El_mricxveli!M90-El_mricxveli!L90)&gt;0,(El_mricxveli!M90-El_mricxveli!L90),0)</f>
        <v>0</v>
      </c>
      <c r="L90" s="98">
        <f>L$3*IF((El_mricxveli!N90-El_mricxveli!M90)&gt;0,(El_mricxveli!N90-El_mricxveli!M90),0)</f>
        <v>0</v>
      </c>
      <c r="M90" s="98">
        <f>M$3*IF((El_mricxveli!O90-El_mricxveli!N90)&gt;0,(El_mricxveli!O90-El_mricxveli!N90),0)</f>
        <v>0</v>
      </c>
      <c r="N90" s="98">
        <f>N$3*IF((El_mricxveli!P90-El_mricxveli!O90)&gt;0,(El_mricxveli!P90-El_mricxveli!O90),0)</f>
        <v>0</v>
      </c>
      <c r="O90" s="98">
        <f>O$3*IF((El_mricxveli!Q90-El_mricxveli!P90)&gt;0,(El_mricxveli!Q90-El_mricxveli!P90),0)</f>
        <v>0</v>
      </c>
    </row>
    <row r="91" spans="1:15" ht="14.25" thickBot="1">
      <c r="A91" s="4">
        <f>Davalianeba!A91</f>
        <v>408</v>
      </c>
      <c r="B91" s="43" t="str">
        <f>Davalianeba!B91</f>
        <v>i.gigauri</v>
      </c>
      <c r="C91" s="26">
        <f t="shared" si="1"/>
        <v>53.392050000000005</v>
      </c>
      <c r="D91" s="98">
        <f>D$3*IF((El_mricxveli!F91-El_mricxveli!E91)&gt;0,(El_mricxveli!F91-El_mricxveli!E91),0)</f>
        <v>0</v>
      </c>
      <c r="E91" s="98">
        <f>E$3*IF((El_mricxveli!G91-El_mricxveli!F91)&gt;0,(El_mricxveli!G91-El_mricxveli!F91),0)</f>
        <v>10.8207888</v>
      </c>
      <c r="F91" s="98">
        <f>F$3*IF((El_mricxveli!H91-El_mricxveli!G91)&gt;0,(El_mricxveli!H91-El_mricxveli!G91),0)</f>
        <v>16.6583196</v>
      </c>
      <c r="G91" s="98">
        <f>G$3*IF((El_mricxveli!I91-El_mricxveli!H91)&gt;0,(El_mricxveli!I91-El_mricxveli!H91),0)</f>
        <v>0</v>
      </c>
      <c r="H91" s="98">
        <f>H$3*IF((El_mricxveli!J91-El_mricxveli!I91)&gt;0,(El_mricxveli!J91-El_mricxveli!I91),0)</f>
        <v>0</v>
      </c>
      <c r="I91" s="98">
        <f>I$3*IF((El_mricxveli!K91-El_mricxveli!J91)&gt;0,(El_mricxveli!K91-El_mricxveli!J91),0)</f>
        <v>0</v>
      </c>
      <c r="J91" s="98">
        <f>J$3*IF((El_mricxveli!L91-El_mricxveli!K91)&gt;0,(El_mricxveli!L91-El_mricxveli!K91),0)</f>
        <v>0</v>
      </c>
      <c r="K91" s="98">
        <f>K$3*IF((El_mricxveli!M91-El_mricxveli!L91)&gt;0,(El_mricxveli!M91-El_mricxveli!L91),0)</f>
        <v>2.4204396</v>
      </c>
      <c r="L91" s="98">
        <f>L$3*IF((El_mricxveli!N91-El_mricxveli!M91)&gt;0,(El_mricxveli!N91-El_mricxveli!M91),0)</f>
        <v>23.3501232</v>
      </c>
      <c r="M91" s="98">
        <f>M$3*IF((El_mricxveli!O91-El_mricxveli!N91)&gt;0,(El_mricxveli!O91-El_mricxveli!N91),0)</f>
        <v>0.1423788</v>
      </c>
      <c r="N91" s="98">
        <f>N$3*IF((El_mricxveli!P91-El_mricxveli!O91)&gt;0,(El_mricxveli!P91-El_mricxveli!O91),0)</f>
        <v>0</v>
      </c>
      <c r="O91" s="98">
        <f>O$3*IF((El_mricxveli!Q91-El_mricxveli!P91)&gt;0,(El_mricxveli!Q91-El_mricxveli!P91),0)</f>
        <v>0</v>
      </c>
    </row>
    <row r="92" spans="1:15" ht="14.25" thickBot="1">
      <c r="A92" s="4">
        <f>Davalianeba!A92</f>
        <v>409</v>
      </c>
      <c r="B92" s="43" t="str">
        <f>Davalianeba!B92</f>
        <v>i.SalikaZe</v>
      </c>
      <c r="C92" s="26">
        <f t="shared" si="1"/>
        <v>18.6516228</v>
      </c>
      <c r="D92" s="98">
        <f>D$3*IF((El_mricxveli!F92-El_mricxveli!E92)&gt;0,(El_mricxveli!F92-El_mricxveli!E92),0)</f>
        <v>8.9698644</v>
      </c>
      <c r="E92" s="98">
        <f>E$3*IF((El_mricxveli!G92-El_mricxveli!F92)&gt;0,(El_mricxveli!G92-El_mricxveli!F92),0)</f>
        <v>9.254622</v>
      </c>
      <c r="F92" s="98">
        <f>F$3*IF((El_mricxveli!H92-El_mricxveli!G92)&gt;0,(El_mricxveli!H92-El_mricxveli!G92),0)</f>
        <v>0.42713639999999997</v>
      </c>
      <c r="G92" s="98">
        <f>G$3*IF((El_mricxveli!I92-El_mricxveli!H92)&gt;0,(El_mricxveli!I92-El_mricxveli!H92),0)</f>
        <v>0</v>
      </c>
      <c r="H92" s="98">
        <f>H$3*IF((El_mricxveli!J92-El_mricxveli!I92)&gt;0,(El_mricxveli!J92-El_mricxveli!I92),0)</f>
        <v>0</v>
      </c>
      <c r="I92" s="98">
        <f>I$3*IF((El_mricxveli!K92-El_mricxveli!J92)&gt;0,(El_mricxveli!K92-El_mricxveli!J92),0)</f>
        <v>0</v>
      </c>
      <c r="J92" s="98">
        <f>J$3*IF((El_mricxveli!L92-El_mricxveli!K92)&gt;0,(El_mricxveli!L92-El_mricxveli!K92),0)</f>
        <v>0</v>
      </c>
      <c r="K92" s="98">
        <f>K$3*IF((El_mricxveli!M92-El_mricxveli!L92)&gt;0,(El_mricxveli!M92-El_mricxveli!L92),0)</f>
        <v>0</v>
      </c>
      <c r="L92" s="98">
        <f>L$3*IF((El_mricxveli!N92-El_mricxveli!M92)&gt;0,(El_mricxveli!N92-El_mricxveli!M92),0)</f>
        <v>0</v>
      </c>
      <c r="M92" s="98">
        <f>M$3*IF((El_mricxveli!O92-El_mricxveli!N92)&gt;0,(El_mricxveli!O92-El_mricxveli!N92),0)</f>
        <v>0</v>
      </c>
      <c r="N92" s="98">
        <f>N$3*IF((El_mricxveli!P92-El_mricxveli!O92)&gt;0,(El_mricxveli!P92-El_mricxveli!O92),0)</f>
        <v>0</v>
      </c>
      <c r="O92" s="98">
        <f>O$3*IF((El_mricxveli!Q92-El_mricxveli!P92)&gt;0,(El_mricxveli!Q92-El_mricxveli!P92),0)</f>
        <v>0</v>
      </c>
    </row>
    <row r="93" spans="1:15" ht="14.25" thickBot="1">
      <c r="A93" s="4">
        <f>Davalianeba!A93</f>
        <v>410</v>
      </c>
      <c r="B93" s="43" t="str">
        <f>Davalianeba!B93</f>
        <v>n. vardoSvili</v>
      </c>
      <c r="C93" s="26">
        <f t="shared" si="1"/>
        <v>0</v>
      </c>
      <c r="D93" s="98">
        <f>D$3*IF((El_mricxveli!F93-El_mricxveli!E93)&gt;0,(El_mricxveli!F93-El_mricxveli!E93),0)</f>
        <v>0</v>
      </c>
      <c r="E93" s="98">
        <f>E$3*IF((El_mricxveli!G93-El_mricxveli!F93)&gt;0,(El_mricxveli!G93-El_mricxveli!F93),0)</f>
        <v>0</v>
      </c>
      <c r="F93" s="98">
        <f>F$3*IF((El_mricxveli!H93-El_mricxveli!G93)&gt;0,(El_mricxveli!H93-El_mricxveli!G93),0)</f>
        <v>0</v>
      </c>
      <c r="G93" s="98">
        <f>G$3*IF((El_mricxveli!I93-El_mricxveli!H93)&gt;0,(El_mricxveli!I93-El_mricxveli!H93),0)</f>
        <v>0</v>
      </c>
      <c r="H93" s="98">
        <f>H$3*IF((El_mricxveli!J93-El_mricxveli!I93)&gt;0,(El_mricxveli!J93-El_mricxveli!I93),0)</f>
        <v>0</v>
      </c>
      <c r="I93" s="98">
        <f>I$3*IF((El_mricxveli!K93-El_mricxveli!J93)&gt;0,(El_mricxveli!K93-El_mricxveli!J93),0)</f>
        <v>0</v>
      </c>
      <c r="J93" s="98">
        <f>J$3*IF((El_mricxveli!L93-El_mricxveli!K93)&gt;0,(El_mricxveli!L93-El_mricxveli!K93),0)</f>
        <v>0</v>
      </c>
      <c r="K93" s="98">
        <f>K$3*IF((El_mricxveli!M93-El_mricxveli!L93)&gt;0,(El_mricxveli!M93-El_mricxveli!L93),0)</f>
        <v>0</v>
      </c>
      <c r="L93" s="98">
        <f>L$3*IF((El_mricxveli!N93-El_mricxveli!M93)&gt;0,(El_mricxveli!N93-El_mricxveli!M93),0)</f>
        <v>0</v>
      </c>
      <c r="M93" s="98">
        <f>M$3*IF((El_mricxveli!O93-El_mricxveli!N93)&gt;0,(El_mricxveli!O93-El_mricxveli!N93),0)</f>
        <v>0</v>
      </c>
      <c r="N93" s="98">
        <f>N$3*IF((El_mricxveli!P93-El_mricxveli!O93)&gt;0,(El_mricxveli!P93-El_mricxveli!O93),0)</f>
        <v>0</v>
      </c>
      <c r="O93" s="98">
        <f>O$3*IF((El_mricxveli!Q93-El_mricxveli!P93)&gt;0,(El_mricxveli!Q93-El_mricxveli!P93),0)</f>
        <v>0</v>
      </c>
    </row>
    <row r="94" spans="1:15" ht="14.25" thickBot="1">
      <c r="A94" s="4">
        <f>Davalianeba!A94</f>
        <v>411</v>
      </c>
      <c r="B94" s="43" t="str">
        <f>Davalianeba!B94</f>
        <v>a. tofuriZe</v>
      </c>
      <c r="C94" s="26">
        <f t="shared" si="1"/>
        <v>160.17615</v>
      </c>
      <c r="D94" s="98">
        <f>D$3*IF((El_mricxveli!F94-El_mricxveli!E94)&gt;0,(El_mricxveli!F94-El_mricxveli!E94),0)</f>
        <v>7.2613188</v>
      </c>
      <c r="E94" s="98">
        <f>E$3*IF((El_mricxveli!G94-El_mricxveli!F94)&gt;0,(El_mricxveli!G94-El_mricxveli!F94),0)</f>
        <v>11.1055464</v>
      </c>
      <c r="F94" s="98">
        <f>F$3*IF((El_mricxveli!H94-El_mricxveli!G94)&gt;0,(El_mricxveli!H94-El_mricxveli!G94),0)</f>
        <v>7.4036976</v>
      </c>
      <c r="G94" s="98">
        <f>G$3*IF((El_mricxveli!I94-El_mricxveli!H94)&gt;0,(El_mricxveli!I94-El_mricxveli!H94),0)</f>
        <v>0</v>
      </c>
      <c r="H94" s="98">
        <f>H$3*IF((El_mricxveli!J94-El_mricxveli!I94)&gt;0,(El_mricxveli!J94-El_mricxveli!I94),0)</f>
        <v>0</v>
      </c>
      <c r="I94" s="98">
        <f>I$3*IF((El_mricxveli!K94-El_mricxveli!J94)&gt;0,(El_mricxveli!K94-El_mricxveli!J94),0)</f>
        <v>0</v>
      </c>
      <c r="J94" s="98">
        <f>J$3*IF((El_mricxveli!L94-El_mricxveli!K94)&gt;0,(El_mricxveli!L94-El_mricxveli!K94),0)</f>
        <v>16.6583196</v>
      </c>
      <c r="K94" s="98">
        <f>K$3*IF((El_mricxveli!M94-El_mricxveli!L94)&gt;0,(El_mricxveli!M94-El_mricxveli!L94),0)</f>
        <v>62.9314296</v>
      </c>
      <c r="L94" s="98">
        <f>L$3*IF((El_mricxveli!N94-El_mricxveli!M94)&gt;0,(El_mricxveli!N94-El_mricxveli!M94),0)</f>
        <v>37.5880032</v>
      </c>
      <c r="M94" s="98">
        <f>M$3*IF((El_mricxveli!O94-El_mricxveli!N94)&gt;0,(El_mricxveli!O94-El_mricxveli!N94),0)</f>
        <v>17.2278348</v>
      </c>
      <c r="N94" s="98">
        <f>N$3*IF((El_mricxveli!P94-El_mricxveli!O94)&gt;0,(El_mricxveli!P94-El_mricxveli!O94),0)</f>
        <v>0</v>
      </c>
      <c r="O94" s="98">
        <f>O$3*IF((El_mricxveli!Q94-El_mricxveli!P94)&gt;0,(El_mricxveli!Q94-El_mricxveli!P94),0)</f>
        <v>0</v>
      </c>
    </row>
    <row r="95" spans="1:15" ht="14.25" thickBot="1">
      <c r="A95" s="4">
        <f>Davalianeba!A95</f>
        <v>412</v>
      </c>
      <c r="B95" s="43" t="str">
        <f>Davalianeba!B95</f>
        <v>abaiSvili</v>
      </c>
      <c r="C95" s="26">
        <f t="shared" si="1"/>
        <v>58.8024444</v>
      </c>
      <c r="D95" s="98">
        <f>D$3*IF((El_mricxveli!F95-El_mricxveli!E95)&gt;0,(El_mricxveli!F95-El_mricxveli!E95),0)</f>
        <v>14.6650164</v>
      </c>
      <c r="E95" s="98">
        <f>E$3*IF((El_mricxveli!G95-El_mricxveli!F95)&gt;0,(El_mricxveli!G95-El_mricxveli!F95),0)</f>
        <v>13.668364799999999</v>
      </c>
      <c r="F95" s="98">
        <f>F$3*IF((El_mricxveli!H95-El_mricxveli!G95)&gt;0,(El_mricxveli!H95-El_mricxveli!G95),0)</f>
        <v>2.9899548</v>
      </c>
      <c r="G95" s="98">
        <f>G$3*IF((El_mricxveli!I95-El_mricxveli!H95)&gt;0,(El_mricxveli!I95-El_mricxveli!H95),0)</f>
        <v>3.7018488</v>
      </c>
      <c r="H95" s="98">
        <f>H$3*IF((El_mricxveli!J95-El_mricxveli!I95)&gt;0,(El_mricxveli!J95-El_mricxveli!I95),0)</f>
        <v>0</v>
      </c>
      <c r="I95" s="98">
        <f>I$3*IF((El_mricxveli!K95-El_mricxveli!J95)&gt;0,(El_mricxveli!K95-El_mricxveli!J95),0)</f>
        <v>0</v>
      </c>
      <c r="J95" s="98">
        <f>J$3*IF((El_mricxveli!L95-El_mricxveli!K95)&gt;0,(El_mricxveli!L95-El_mricxveli!K95),0)</f>
        <v>0</v>
      </c>
      <c r="K95" s="98">
        <f>K$3*IF((El_mricxveli!M95-El_mricxveli!L95)&gt;0,(El_mricxveli!M95-El_mricxveli!L95),0)</f>
        <v>0</v>
      </c>
      <c r="L95" s="98">
        <f>L$3*IF((El_mricxveli!N95-El_mricxveli!M95)&gt;0,(El_mricxveli!N95-El_mricxveli!M95),0)</f>
        <v>23.7772596</v>
      </c>
      <c r="M95" s="98">
        <f>M$3*IF((El_mricxveli!O95-El_mricxveli!N95)&gt;0,(El_mricxveli!O95-El_mricxveli!N95),0)</f>
        <v>0</v>
      </c>
      <c r="N95" s="98">
        <f>N$3*IF((El_mricxveli!P95-El_mricxveli!O95)&gt;0,(El_mricxveli!P95-El_mricxveli!O95),0)</f>
        <v>0</v>
      </c>
      <c r="O95" s="98">
        <f>O$3*IF((El_mricxveli!Q95-El_mricxveli!P95)&gt;0,(El_mricxveli!Q95-El_mricxveli!P95),0)</f>
        <v>0</v>
      </c>
    </row>
    <row r="96" spans="1:15" ht="14.25" thickBot="1">
      <c r="A96" s="4">
        <f>Davalianeba!A96</f>
        <v>413</v>
      </c>
      <c r="B96" s="43" t="str">
        <f>Davalianeba!B96</f>
        <v>abaiSvili</v>
      </c>
      <c r="C96" s="26">
        <f t="shared" si="1"/>
        <v>0</v>
      </c>
      <c r="D96" s="98">
        <f>D$3*IF((El_mricxveli!F96-El_mricxveli!E96)&gt;0,(El_mricxveli!F96-El_mricxveli!E96),0)</f>
        <v>0</v>
      </c>
      <c r="E96" s="98">
        <f>E$3*IF((El_mricxveli!G96-El_mricxveli!F96)&gt;0,(El_mricxveli!G96-El_mricxveli!F96),0)</f>
        <v>0</v>
      </c>
      <c r="F96" s="98">
        <f>F$3*IF((El_mricxveli!H96-El_mricxveli!G96)&gt;0,(El_mricxveli!H96-El_mricxveli!G96),0)</f>
        <v>0</v>
      </c>
      <c r="G96" s="98">
        <f>G$3*IF((El_mricxveli!I96-El_mricxveli!H96)&gt;0,(El_mricxveli!I96-El_mricxveli!H96),0)</f>
        <v>0</v>
      </c>
      <c r="H96" s="98">
        <f>H$3*IF((El_mricxveli!J96-El_mricxveli!I96)&gt;0,(El_mricxveli!J96-El_mricxveli!I96),0)</f>
        <v>0</v>
      </c>
      <c r="I96" s="98">
        <f>I$3*IF((El_mricxveli!K96-El_mricxveli!J96)&gt;0,(El_mricxveli!K96-El_mricxveli!J96),0)</f>
        <v>0</v>
      </c>
      <c r="J96" s="98">
        <f>J$3*IF((El_mricxveli!L96-El_mricxveli!K96)&gt;0,(El_mricxveli!L96-El_mricxveli!K96),0)</f>
        <v>0</v>
      </c>
      <c r="K96" s="98">
        <f>K$3*IF((El_mricxveli!M96-El_mricxveli!L96)&gt;0,(El_mricxveli!M96-El_mricxveli!L96),0)</f>
        <v>0</v>
      </c>
      <c r="L96" s="98">
        <f>L$3*IF((El_mricxveli!N96-El_mricxveli!M96)&gt;0,(El_mricxveli!N96-El_mricxveli!M96),0)</f>
        <v>0</v>
      </c>
      <c r="M96" s="98">
        <f>M$3*IF((El_mricxveli!O96-El_mricxveli!N96)&gt;0,(El_mricxveli!O96-El_mricxveli!N96),0)</f>
        <v>0</v>
      </c>
      <c r="N96" s="98">
        <f>N$3*IF((El_mricxveli!P96-El_mricxveli!O96)&gt;0,(El_mricxveli!P96-El_mricxveli!O96),0)</f>
        <v>0</v>
      </c>
      <c r="O96" s="98">
        <f>O$3*IF((El_mricxveli!Q96-El_mricxveli!P96)&gt;0,(El_mricxveli!Q96-El_mricxveli!P96),0)</f>
        <v>0</v>
      </c>
    </row>
    <row r="97" spans="1:15" ht="14.25" thickBot="1">
      <c r="A97" s="4">
        <f>Davalianeba!A97</f>
        <v>414</v>
      </c>
      <c r="B97" s="43" t="str">
        <f>Davalianeba!B97</f>
        <v>l.guri</v>
      </c>
      <c r="C97" s="26">
        <f t="shared" si="1"/>
        <v>0</v>
      </c>
      <c r="D97" s="98">
        <f>D$3*IF((El_mricxveli!F97-El_mricxveli!E97)&gt;0,(El_mricxveli!F97-El_mricxveli!E97),0)</f>
        <v>0</v>
      </c>
      <c r="E97" s="98">
        <f>E$3*IF((El_mricxveli!G97-El_mricxveli!F97)&gt;0,(El_mricxveli!G97-El_mricxveli!F97),0)</f>
        <v>0</v>
      </c>
      <c r="F97" s="98">
        <f>F$3*IF((El_mricxveli!H97-El_mricxveli!G97)&gt;0,(El_mricxveli!H97-El_mricxveli!G97),0)</f>
        <v>0</v>
      </c>
      <c r="G97" s="98">
        <f>G$3*IF((El_mricxveli!I97-El_mricxveli!H97)&gt;0,(El_mricxveli!I97-El_mricxveli!H97),0)</f>
        <v>0</v>
      </c>
      <c r="H97" s="98">
        <f>H$3*IF((El_mricxveli!J97-El_mricxveli!I97)&gt;0,(El_mricxveli!J97-El_mricxveli!I97),0)</f>
        <v>0</v>
      </c>
      <c r="I97" s="98">
        <f>I$3*IF((El_mricxveli!K97-El_mricxveli!J97)&gt;0,(El_mricxveli!K97-El_mricxveli!J97),0)</f>
        <v>0</v>
      </c>
      <c r="J97" s="98">
        <f>J$3*IF((El_mricxveli!L97-El_mricxveli!K97)&gt;0,(El_mricxveli!L97-El_mricxveli!K97),0)</f>
        <v>0</v>
      </c>
      <c r="K97" s="98">
        <f>K$3*IF((El_mricxveli!M97-El_mricxveli!L97)&gt;0,(El_mricxveli!M97-El_mricxveli!L97),0)</f>
        <v>0</v>
      </c>
      <c r="L97" s="98">
        <f>L$3*IF((El_mricxveli!N97-El_mricxveli!M97)&gt;0,(El_mricxveli!N97-El_mricxveli!M97),0)</f>
        <v>0</v>
      </c>
      <c r="M97" s="98">
        <f>M$3*IF((El_mricxveli!O97-El_mricxveli!N97)&gt;0,(El_mricxveli!O97-El_mricxveli!N97),0)</f>
        <v>0</v>
      </c>
      <c r="N97" s="98">
        <f>N$3*IF((El_mricxveli!P97-El_mricxveli!O97)&gt;0,(El_mricxveli!P97-El_mricxveli!O97),0)</f>
        <v>0</v>
      </c>
      <c r="O97" s="98">
        <f>O$3*IF((El_mricxveli!Q97-El_mricxveli!P97)&gt;0,(El_mricxveli!Q97-El_mricxveli!P97),0)</f>
        <v>0</v>
      </c>
    </row>
    <row r="98" spans="1:15" ht="14.25" thickBot="1">
      <c r="A98" s="4">
        <f>Davalianeba!A98</f>
        <v>415</v>
      </c>
      <c r="B98" s="43" t="str">
        <f>Davalianeba!B98</f>
        <v>i.guri</v>
      </c>
      <c r="C98" s="26">
        <f t="shared" si="1"/>
        <v>0</v>
      </c>
      <c r="D98" s="98">
        <f>D$3*IF((El_mricxveli!F98-El_mricxveli!E98)&gt;0,(El_mricxveli!F98-El_mricxveli!E98),0)</f>
        <v>0</v>
      </c>
      <c r="E98" s="98">
        <f>E$3*IF((El_mricxveli!G98-El_mricxveli!F98)&gt;0,(El_mricxveli!G98-El_mricxveli!F98),0)</f>
        <v>0</v>
      </c>
      <c r="F98" s="98">
        <f>F$3*IF((El_mricxveli!H98-El_mricxveli!G98)&gt;0,(El_mricxveli!H98-El_mricxveli!G98),0)</f>
        <v>0</v>
      </c>
      <c r="G98" s="98">
        <f>G$3*IF((El_mricxveli!I98-El_mricxveli!H98)&gt;0,(El_mricxveli!I98-El_mricxveli!H98),0)</f>
        <v>0</v>
      </c>
      <c r="H98" s="98">
        <f>H$3*IF((El_mricxveli!J98-El_mricxveli!I98)&gt;0,(El_mricxveli!J98-El_mricxveli!I98),0)</f>
        <v>0</v>
      </c>
      <c r="I98" s="98">
        <f>I$3*IF((El_mricxveli!K98-El_mricxveli!J98)&gt;0,(El_mricxveli!K98-El_mricxveli!J98),0)</f>
        <v>0</v>
      </c>
      <c r="J98" s="98">
        <f>J$3*IF((El_mricxveli!L98-El_mricxveli!K98)&gt;0,(El_mricxveli!L98-El_mricxveli!K98),0)</f>
        <v>0</v>
      </c>
      <c r="K98" s="98">
        <f>K$3*IF((El_mricxveli!M98-El_mricxveli!L98)&gt;0,(El_mricxveli!M98-El_mricxveli!L98),0)</f>
        <v>0</v>
      </c>
      <c r="L98" s="98">
        <f>L$3*IF((El_mricxveli!N98-El_mricxveli!M98)&gt;0,(El_mricxveli!N98-El_mricxveli!M98),0)</f>
        <v>0</v>
      </c>
      <c r="M98" s="98">
        <f>M$3*IF((El_mricxveli!O98-El_mricxveli!N98)&gt;0,(El_mricxveli!O98-El_mricxveli!N98),0)</f>
        <v>0</v>
      </c>
      <c r="N98" s="98">
        <f>N$3*IF((El_mricxveli!P98-El_mricxveli!O98)&gt;0,(El_mricxveli!P98-El_mricxveli!O98),0)</f>
        <v>0</v>
      </c>
      <c r="O98" s="98">
        <f>O$3*IF((El_mricxveli!Q98-El_mricxveli!P98)&gt;0,(El_mricxveli!Q98-El_mricxveli!P98),0)</f>
        <v>0</v>
      </c>
    </row>
    <row r="99" spans="1:15" ht="14.25" thickBot="1">
      <c r="A99" s="4">
        <f>Davalianeba!A99</f>
        <v>416</v>
      </c>
      <c r="B99" s="43" t="str">
        <f>Davalianeba!B99</f>
        <v>d. guri</v>
      </c>
      <c r="C99" s="26">
        <f t="shared" si="1"/>
        <v>17.6549712</v>
      </c>
      <c r="D99" s="98">
        <f>D$3*IF((El_mricxveli!F99-El_mricxveli!E99)&gt;0,(El_mricxveli!F99-El_mricxveli!E99),0)</f>
        <v>5.4103944</v>
      </c>
      <c r="E99" s="98">
        <f>E$3*IF((El_mricxveli!G99-El_mricxveli!F99)&gt;0,(El_mricxveli!G99-El_mricxveli!F99),0)</f>
        <v>9.1122432</v>
      </c>
      <c r="F99" s="98">
        <f>F$3*IF((El_mricxveli!H99-El_mricxveli!G99)&gt;0,(El_mricxveli!H99-El_mricxveli!G99),0)</f>
        <v>3.1323336</v>
      </c>
      <c r="G99" s="98">
        <f>G$3*IF((El_mricxveli!I99-El_mricxveli!H99)&gt;0,(El_mricxveli!I99-El_mricxveli!H99),0)</f>
        <v>0</v>
      </c>
      <c r="H99" s="98">
        <f>H$3*IF((El_mricxveli!J99-El_mricxveli!I99)&gt;0,(El_mricxveli!J99-El_mricxveli!I99),0)</f>
        <v>0</v>
      </c>
      <c r="I99" s="98">
        <f>I$3*IF((El_mricxveli!K99-El_mricxveli!J99)&gt;0,(El_mricxveli!K99-El_mricxveli!J99),0)</f>
        <v>0</v>
      </c>
      <c r="J99" s="98">
        <f>J$3*IF((El_mricxveli!L99-El_mricxveli!K99)&gt;0,(El_mricxveli!L99-El_mricxveli!K99),0)</f>
        <v>0</v>
      </c>
      <c r="K99" s="98">
        <f>K$3*IF((El_mricxveli!M99-El_mricxveli!L99)&gt;0,(El_mricxveli!M99-El_mricxveli!L99),0)</f>
        <v>0</v>
      </c>
      <c r="L99" s="98">
        <f>L$3*IF((El_mricxveli!N99-El_mricxveli!M99)&gt;0,(El_mricxveli!N99-El_mricxveli!M99),0)</f>
        <v>0</v>
      </c>
      <c r="M99" s="98">
        <f>M$3*IF((El_mricxveli!O99-El_mricxveli!N99)&gt;0,(El_mricxveli!O99-El_mricxveli!N99),0)</f>
        <v>0</v>
      </c>
      <c r="N99" s="98">
        <f>N$3*IF((El_mricxveli!P99-El_mricxveli!O99)&gt;0,(El_mricxveli!P99-El_mricxveli!O99),0)</f>
        <v>0</v>
      </c>
      <c r="O99" s="98">
        <f>O$3*IF((El_mricxveli!Q99-El_mricxveli!P99)&gt;0,(El_mricxveli!Q99-El_mricxveli!P99),0)</f>
        <v>0</v>
      </c>
    </row>
    <row r="100" spans="1:15" ht="14.25" thickBot="1">
      <c r="A100" s="4">
        <f>Davalianeba!A100</f>
        <v>417</v>
      </c>
      <c r="B100" s="43" t="str">
        <f>Davalianeba!B100</f>
        <v>d. alxaziSvili</v>
      </c>
      <c r="C100" s="26">
        <f t="shared" si="1"/>
        <v>119.0286768</v>
      </c>
      <c r="D100" s="98">
        <f>D$3*IF((El_mricxveli!F100-El_mricxveli!E100)&gt;0,(El_mricxveli!F100-El_mricxveli!E100),0)</f>
        <v>0</v>
      </c>
      <c r="E100" s="98">
        <f>E$3*IF((El_mricxveli!G100-El_mricxveli!F100)&gt;0,(El_mricxveli!G100-El_mricxveli!F100),0)</f>
        <v>7.5460764</v>
      </c>
      <c r="F100" s="98">
        <f>F$3*IF((El_mricxveli!H100-El_mricxveli!G100)&gt;0,(El_mricxveli!H100-El_mricxveli!G100),0)</f>
        <v>0</v>
      </c>
      <c r="G100" s="98">
        <f>G$3*IF((El_mricxveli!I100-El_mricxveli!H100)&gt;0,(El_mricxveli!I100-El_mricxveli!H100),0)</f>
        <v>0.42713639999999997</v>
      </c>
      <c r="H100" s="98">
        <f>H$3*IF((El_mricxveli!J100-El_mricxveli!I100)&gt;0,(El_mricxveli!J100-El_mricxveli!I100),0)</f>
        <v>0</v>
      </c>
      <c r="I100" s="98">
        <f>I$3*IF((El_mricxveli!K100-El_mricxveli!J100)&gt;0,(El_mricxveli!K100-El_mricxveli!J100),0)</f>
        <v>0</v>
      </c>
      <c r="J100" s="98">
        <f>J$3*IF((El_mricxveli!L100-El_mricxveli!K100)&gt;0,(El_mricxveli!L100-El_mricxveli!K100),0)</f>
        <v>0</v>
      </c>
      <c r="K100" s="98">
        <f>K$3*IF((El_mricxveli!M100-El_mricxveli!L100)&gt;0,(El_mricxveli!M100-El_mricxveli!L100),0)</f>
        <v>70.1927484</v>
      </c>
      <c r="L100" s="98">
        <f>L$3*IF((El_mricxveli!N100-El_mricxveli!M100)&gt;0,(El_mricxveli!N100-El_mricxveli!M100),0)</f>
        <v>40.8627156</v>
      </c>
      <c r="M100" s="98">
        <f>M$3*IF((El_mricxveli!O100-El_mricxveli!N100)&gt;0,(El_mricxveli!O100-El_mricxveli!N100),0)</f>
        <v>0</v>
      </c>
      <c r="N100" s="98">
        <f>N$3*IF((El_mricxveli!P100-El_mricxveli!O100)&gt;0,(El_mricxveli!P100-El_mricxveli!O100),0)</f>
        <v>0</v>
      </c>
      <c r="O100" s="98">
        <f>O$3*IF((El_mricxveli!Q100-El_mricxveli!P100)&gt;0,(El_mricxveli!Q100-El_mricxveli!P100),0)</f>
        <v>0</v>
      </c>
    </row>
    <row r="101" spans="1:15" ht="14.25" thickBot="1">
      <c r="A101" s="4">
        <f>Davalianeba!A101</f>
        <v>418</v>
      </c>
      <c r="B101" s="43" t="str">
        <f>Davalianeba!B101</f>
        <v>feiqriSvili</v>
      </c>
      <c r="C101" s="26">
        <f t="shared" si="1"/>
        <v>92.68859880000001</v>
      </c>
      <c r="D101" s="98">
        <f>D$3*IF((El_mricxveli!F101-El_mricxveli!E101)&gt;0,(El_mricxveli!F101-El_mricxveli!E101),0)</f>
        <v>0</v>
      </c>
      <c r="E101" s="98">
        <f>E$3*IF((El_mricxveli!G101-El_mricxveli!F101)&gt;0,(El_mricxveli!G101-El_mricxveli!F101),0)</f>
        <v>4.6985004</v>
      </c>
      <c r="F101" s="98">
        <f>F$3*IF((El_mricxveli!H101-El_mricxveli!G101)&gt;0,(El_mricxveli!H101-El_mricxveli!G101),0)</f>
        <v>2.847576</v>
      </c>
      <c r="G101" s="98">
        <f>G$3*IF((El_mricxveli!I101-El_mricxveli!H101)&gt;0,(El_mricxveli!I101-El_mricxveli!H101),0)</f>
        <v>9.966516</v>
      </c>
      <c r="H101" s="98">
        <f>H$3*IF((El_mricxveli!J101-El_mricxveli!I101)&gt;0,(El_mricxveli!J101-El_mricxveli!I101),0)</f>
        <v>0</v>
      </c>
      <c r="I101" s="98">
        <f>I$3*IF((El_mricxveli!K101-El_mricxveli!J101)&gt;0,(El_mricxveli!K101-El_mricxveli!J101),0)</f>
        <v>0</v>
      </c>
      <c r="J101" s="98">
        <f>J$3*IF((El_mricxveli!L101-El_mricxveli!K101)&gt;0,(El_mricxveli!L101-El_mricxveli!K101),0)</f>
        <v>7.11894</v>
      </c>
      <c r="K101" s="98">
        <f>K$3*IF((El_mricxveli!M101-El_mricxveli!L101)&gt;0,(El_mricxveli!M101-El_mricxveli!L101),0)</f>
        <v>21.9263352</v>
      </c>
      <c r="L101" s="98">
        <f>L$3*IF((El_mricxveli!N101-El_mricxveli!M101)&gt;0,(El_mricxveli!N101-El_mricxveli!M101),0)</f>
        <v>46.1307312</v>
      </c>
      <c r="M101" s="98">
        <f>M$3*IF((El_mricxveli!O101-El_mricxveli!N101)&gt;0,(El_mricxveli!O101-El_mricxveli!N101),0)</f>
        <v>0</v>
      </c>
      <c r="N101" s="98">
        <f>N$3*IF((El_mricxveli!P101-El_mricxveli!O101)&gt;0,(El_mricxveli!P101-El_mricxveli!O101),0)</f>
        <v>0</v>
      </c>
      <c r="O101" s="98">
        <f>O$3*IF((El_mricxveli!Q101-El_mricxveli!P101)&gt;0,(El_mricxveli!Q101-El_mricxveli!P101),0)</f>
        <v>0</v>
      </c>
    </row>
    <row r="102" spans="1:15" ht="14.25" thickBot="1">
      <c r="A102" s="4">
        <f>Davalianeba!A102</f>
        <v>419</v>
      </c>
      <c r="B102" s="43" t="str">
        <f>Davalianeba!B102</f>
        <v>e.kavaZe</v>
      </c>
      <c r="C102" s="26">
        <f t="shared" si="1"/>
        <v>123.157662</v>
      </c>
      <c r="D102" s="98">
        <f>D$3*IF((El_mricxveli!F102-El_mricxveli!E102)&gt;0,(El_mricxveli!F102-El_mricxveli!E102),0)</f>
        <v>5.8375308</v>
      </c>
      <c r="E102" s="98">
        <f>E$3*IF((El_mricxveli!G102-El_mricxveli!F102)&gt;0,(El_mricxveli!G102-El_mricxveli!F102),0)</f>
        <v>6.9765612</v>
      </c>
      <c r="F102" s="98">
        <f>F$3*IF((El_mricxveli!H102-El_mricxveli!G102)&gt;0,(El_mricxveli!H102-El_mricxveli!G102),0)</f>
        <v>6.407046</v>
      </c>
      <c r="G102" s="98">
        <f>G$3*IF((El_mricxveli!I102-El_mricxveli!H102)&gt;0,(El_mricxveli!I102-El_mricxveli!H102),0)</f>
        <v>0</v>
      </c>
      <c r="H102" s="98">
        <f>H$3*IF((El_mricxveli!J102-El_mricxveli!I102)&gt;0,(El_mricxveli!J102-El_mricxveli!I102),0)</f>
        <v>0</v>
      </c>
      <c r="I102" s="98">
        <f>I$3*IF((El_mricxveli!K102-El_mricxveli!J102)&gt;0,(El_mricxveli!K102-El_mricxveli!J102),0)</f>
        <v>0</v>
      </c>
      <c r="J102" s="98">
        <f>J$3*IF((El_mricxveli!L102-El_mricxveli!K102)&gt;0,(El_mricxveli!L102-El_mricxveli!K102),0)</f>
        <v>0</v>
      </c>
      <c r="K102" s="98">
        <f>K$3*IF((El_mricxveli!M102-El_mricxveli!L102)&gt;0,(El_mricxveli!M102-El_mricxveli!L102),0)</f>
        <v>34.5980484</v>
      </c>
      <c r="L102" s="98">
        <f>L$3*IF((El_mricxveli!N102-El_mricxveli!M102)&gt;0,(El_mricxveli!N102-El_mricxveli!M102),0)</f>
        <v>69.3384756</v>
      </c>
      <c r="M102" s="98">
        <f>M$3*IF((El_mricxveli!O102-El_mricxveli!N102)&gt;0,(El_mricxveli!O102-El_mricxveli!N102),0)</f>
        <v>0</v>
      </c>
      <c r="N102" s="98">
        <f>N$3*IF((El_mricxveli!P102-El_mricxveli!O102)&gt;0,(El_mricxveli!P102-El_mricxveli!O102),0)</f>
        <v>0</v>
      </c>
      <c r="O102" s="98">
        <f>O$3*IF((El_mricxveli!Q102-El_mricxveli!P102)&gt;0,(El_mricxveli!Q102-El_mricxveli!P102),0)</f>
        <v>0</v>
      </c>
    </row>
    <row r="103" spans="1:15" ht="14.25" thickBot="1">
      <c r="A103" s="4">
        <f>Davalianeba!A103</f>
        <v>420</v>
      </c>
      <c r="B103" s="43" t="str">
        <f>Davalianeba!B103</f>
        <v>T. andriaZe</v>
      </c>
      <c r="C103" s="26">
        <f t="shared" si="1"/>
        <v>40.7203368</v>
      </c>
      <c r="D103" s="98">
        <f>D$3*IF((El_mricxveli!F103-El_mricxveli!E103)&gt;0,(El_mricxveli!F103-El_mricxveli!E103),0)</f>
        <v>0</v>
      </c>
      <c r="E103" s="98">
        <f>E$3*IF((El_mricxveli!G103-El_mricxveli!F103)&gt;0,(El_mricxveli!G103-El_mricxveli!F103),0)</f>
        <v>20.7873048</v>
      </c>
      <c r="F103" s="98">
        <f>F$3*IF((El_mricxveli!H103-El_mricxveli!G103)&gt;0,(El_mricxveli!H103-El_mricxveli!G103),0)</f>
        <v>14.3802588</v>
      </c>
      <c r="G103" s="98">
        <f>G$3*IF((El_mricxveli!I103-El_mricxveli!H103)&gt;0,(El_mricxveli!I103-El_mricxveli!H103),0)</f>
        <v>5.5527732</v>
      </c>
      <c r="H103" s="98">
        <f>H$3*IF((El_mricxveli!J103-El_mricxveli!I103)&gt;0,(El_mricxveli!J103-El_mricxveli!I103),0)</f>
        <v>0</v>
      </c>
      <c r="I103" s="98">
        <f>I$3*IF((El_mricxveli!K103-El_mricxveli!J103)&gt;0,(El_mricxveli!K103-El_mricxveli!J103),0)</f>
        <v>0</v>
      </c>
      <c r="J103" s="98">
        <f>J$3*IF((El_mricxveli!L103-El_mricxveli!K103)&gt;0,(El_mricxveli!L103-El_mricxveli!K103),0)</f>
        <v>0</v>
      </c>
      <c r="K103" s="98">
        <f>K$3*IF((El_mricxveli!M103-El_mricxveli!L103)&gt;0,(El_mricxveli!M103-El_mricxveli!L103),0)</f>
        <v>0</v>
      </c>
      <c r="L103" s="98">
        <f>L$3*IF((El_mricxveli!N103-El_mricxveli!M103)&gt;0,(El_mricxveli!N103-El_mricxveli!M103),0)</f>
        <v>0</v>
      </c>
      <c r="M103" s="98">
        <f>M$3*IF((El_mricxveli!O103-El_mricxveli!N103)&gt;0,(El_mricxveli!O103-El_mricxveli!N103),0)</f>
        <v>0</v>
      </c>
      <c r="N103" s="98">
        <f>N$3*IF((El_mricxveli!P103-El_mricxveli!O103)&gt;0,(El_mricxveli!P103-El_mricxveli!O103),0)</f>
        <v>0</v>
      </c>
      <c r="O103" s="98">
        <f>O$3*IF((El_mricxveli!Q103-El_mricxveli!P103)&gt;0,(El_mricxveli!Q103-El_mricxveli!P103),0)</f>
        <v>0</v>
      </c>
    </row>
    <row r="104" spans="1:15" ht="14.25" thickBot="1">
      <c r="A104" s="4">
        <f>Davalianeba!A104</f>
        <v>421</v>
      </c>
      <c r="B104" s="43" t="str">
        <f>Davalianeba!B104</f>
        <v>kldiaSvili</v>
      </c>
      <c r="C104" s="26">
        <f t="shared" si="1"/>
        <v>0</v>
      </c>
      <c r="D104" s="98">
        <f>D$3*IF((El_mricxveli!F104-El_mricxveli!E104)&gt;0,(El_mricxveli!F104-El_mricxveli!E104),0)</f>
        <v>0</v>
      </c>
      <c r="E104" s="98">
        <f>E$3*IF((El_mricxveli!G104-El_mricxveli!F104)&gt;0,(El_mricxveli!G104-El_mricxveli!F104),0)</f>
        <v>0</v>
      </c>
      <c r="F104" s="98">
        <f>F$3*IF((El_mricxveli!H104-El_mricxveli!G104)&gt;0,(El_mricxveli!H104-El_mricxveli!G104),0)</f>
        <v>0</v>
      </c>
      <c r="G104" s="98">
        <f>G$3*IF((El_mricxveli!I104-El_mricxveli!H104)&gt;0,(El_mricxveli!I104-El_mricxveli!H104),0)</f>
        <v>0</v>
      </c>
      <c r="H104" s="98">
        <f>H$3*IF((El_mricxveli!J104-El_mricxveli!I104)&gt;0,(El_mricxveli!J104-El_mricxveli!I104),0)</f>
        <v>0</v>
      </c>
      <c r="I104" s="98">
        <f>I$3*IF((El_mricxveli!K104-El_mricxveli!J104)&gt;0,(El_mricxveli!K104-El_mricxveli!J104),0)</f>
        <v>0</v>
      </c>
      <c r="J104" s="98">
        <f>J$3*IF((El_mricxveli!L104-El_mricxveli!K104)&gt;0,(El_mricxveli!L104-El_mricxveli!K104),0)</f>
        <v>0</v>
      </c>
      <c r="K104" s="98">
        <f>K$3*IF((El_mricxveli!M104-El_mricxveli!L104)&gt;0,(El_mricxveli!M104-El_mricxveli!L104),0)</f>
        <v>0</v>
      </c>
      <c r="L104" s="98">
        <f>L$3*IF((El_mricxveli!N104-El_mricxveli!M104)&gt;0,(El_mricxveli!N104-El_mricxveli!M104),0)</f>
        <v>0</v>
      </c>
      <c r="M104" s="98">
        <f>M$3*IF((El_mricxveli!O104-El_mricxveli!N104)&gt;0,(El_mricxveli!O104-El_mricxveli!N104),0)</f>
        <v>0</v>
      </c>
      <c r="N104" s="98">
        <f>N$3*IF((El_mricxveli!P104-El_mricxveli!O104)&gt;0,(El_mricxveli!P104-El_mricxveli!O104),0)</f>
        <v>0</v>
      </c>
      <c r="O104" s="98">
        <f>O$3*IF((El_mricxveli!Q104-El_mricxveli!P104)&gt;0,(El_mricxveli!Q104-El_mricxveli!P104),0)</f>
        <v>0</v>
      </c>
    </row>
    <row r="105" spans="1:15" ht="14.25" thickBot="1">
      <c r="A105" s="4">
        <f>Davalianeba!A105</f>
        <v>422</v>
      </c>
      <c r="B105" s="43" t="str">
        <f>Davalianeba!B105</f>
        <v>n.imnaiSvili</v>
      </c>
      <c r="C105" s="26">
        <f t="shared" si="1"/>
        <v>111.055464</v>
      </c>
      <c r="D105" s="98">
        <f>D$3*IF((El_mricxveli!F105-El_mricxveli!E105)&gt;0,(El_mricxveli!F105-El_mricxveli!E105),0)</f>
        <v>2.847576</v>
      </c>
      <c r="E105" s="98">
        <f>E$3*IF((El_mricxveli!G105-El_mricxveli!F105)&gt;0,(El_mricxveli!G105-El_mricxveli!F105),0)</f>
        <v>2.135682</v>
      </c>
      <c r="F105" s="98">
        <f>F$3*IF((El_mricxveli!H105-El_mricxveli!G105)&gt;0,(El_mricxveli!H105-El_mricxveli!G105),0)</f>
        <v>16.0888044</v>
      </c>
      <c r="G105" s="98">
        <f>G$3*IF((El_mricxveli!I105-El_mricxveli!H105)&gt;0,(El_mricxveli!I105-El_mricxveli!H105),0)</f>
        <v>1.8509244</v>
      </c>
      <c r="H105" s="98">
        <f>H$3*IF((El_mricxveli!J105-El_mricxveli!I105)&gt;0,(El_mricxveli!J105-El_mricxveli!I105),0)</f>
        <v>0</v>
      </c>
      <c r="I105" s="98">
        <f>I$3*IF((El_mricxveli!K105-El_mricxveli!J105)&gt;0,(El_mricxveli!K105-El_mricxveli!J105),0)</f>
        <v>0</v>
      </c>
      <c r="J105" s="98">
        <f>J$3*IF((El_mricxveli!L105-El_mricxveli!K105)&gt;0,(El_mricxveli!L105-El_mricxveli!K105),0)</f>
        <v>0</v>
      </c>
      <c r="K105" s="98">
        <f>K$3*IF((El_mricxveli!M105-El_mricxveli!L105)&gt;0,(El_mricxveli!M105-El_mricxveli!L105),0)</f>
        <v>23.3501232</v>
      </c>
      <c r="L105" s="98">
        <f>L$3*IF((El_mricxveli!N105-El_mricxveli!M105)&gt;0,(El_mricxveli!N105-El_mricxveli!M105),0)</f>
        <v>64.782354</v>
      </c>
      <c r="M105" s="98">
        <f>M$3*IF((El_mricxveli!O105-El_mricxveli!N105)&gt;0,(El_mricxveli!O105-El_mricxveli!N105),0)</f>
        <v>0</v>
      </c>
      <c r="N105" s="98">
        <f>N$3*IF((El_mricxveli!P105-El_mricxveli!O105)&gt;0,(El_mricxveli!P105-El_mricxveli!O105),0)</f>
        <v>0</v>
      </c>
      <c r="O105" s="98">
        <f>O$3*IF((El_mricxveli!Q105-El_mricxveli!P105)&gt;0,(El_mricxveli!Q105-El_mricxveli!P105),0)</f>
        <v>0</v>
      </c>
    </row>
    <row r="106" spans="1:15" ht="14.25" thickBot="1">
      <c r="A106" s="4">
        <f>Davalianeba!A106</f>
        <v>423</v>
      </c>
      <c r="B106" s="43" t="str">
        <f>Davalianeba!B106</f>
        <v>jorjiaSvili</v>
      </c>
      <c r="C106" s="26">
        <f t="shared" si="1"/>
        <v>0.2847576</v>
      </c>
      <c r="D106" s="98">
        <f>D$3*IF((El_mricxveli!F106-El_mricxveli!E106)&gt;0,(El_mricxveli!F106-El_mricxveli!E106),0)</f>
        <v>0</v>
      </c>
      <c r="E106" s="98">
        <f>E$3*IF((El_mricxveli!G106-El_mricxveli!F106)&gt;0,(El_mricxveli!G106-El_mricxveli!F106),0)</f>
        <v>0.2847576</v>
      </c>
      <c r="F106" s="98">
        <f>F$3*IF((El_mricxveli!H106-El_mricxveli!G106)&gt;0,(El_mricxveli!H106-El_mricxveli!G106),0)</f>
        <v>0</v>
      </c>
      <c r="G106" s="98">
        <f>G$3*IF((El_mricxveli!I106-El_mricxveli!H106)&gt;0,(El_mricxveli!I106-El_mricxveli!H106),0)</f>
        <v>0</v>
      </c>
      <c r="H106" s="98">
        <f>H$3*IF((El_mricxveli!J106-El_mricxveli!I106)&gt;0,(El_mricxveli!J106-El_mricxveli!I106),0)</f>
        <v>0</v>
      </c>
      <c r="I106" s="98">
        <f>I$3*IF((El_mricxveli!K106-El_mricxveli!J106)&gt;0,(El_mricxveli!K106-El_mricxveli!J106),0)</f>
        <v>0</v>
      </c>
      <c r="J106" s="98">
        <f>J$3*IF((El_mricxveli!L106-El_mricxveli!K106)&gt;0,(El_mricxveli!L106-El_mricxveli!K106),0)</f>
        <v>0</v>
      </c>
      <c r="K106" s="98">
        <f>K$3*IF((El_mricxveli!M106-El_mricxveli!L106)&gt;0,(El_mricxveli!M106-El_mricxveli!L106),0)</f>
        <v>0</v>
      </c>
      <c r="L106" s="98">
        <f>L$3*IF((El_mricxveli!N106-El_mricxveli!M106)&gt;0,(El_mricxveli!N106-El_mricxveli!M106),0)</f>
        <v>0</v>
      </c>
      <c r="M106" s="98">
        <f>M$3*IF((El_mricxveli!O106-El_mricxveli!N106)&gt;0,(El_mricxveli!O106-El_mricxveli!N106),0)</f>
        <v>0</v>
      </c>
      <c r="N106" s="98">
        <f>N$3*IF((El_mricxveli!P106-El_mricxveli!O106)&gt;0,(El_mricxveli!P106-El_mricxveli!O106),0)</f>
        <v>0</v>
      </c>
      <c r="O106" s="98">
        <f>O$3*IF((El_mricxveli!Q106-El_mricxveli!P106)&gt;0,(El_mricxveli!Q106-El_mricxveli!P106),0)</f>
        <v>0</v>
      </c>
    </row>
    <row r="107" spans="1:15" ht="14.25" thickBot="1">
      <c r="A107" s="4">
        <f>Davalianeba!A107</f>
        <v>424</v>
      </c>
      <c r="B107" s="43" t="str">
        <f>Davalianeba!B107</f>
        <v>g. Sengelia</v>
      </c>
      <c r="C107" s="26">
        <f t="shared" si="1"/>
        <v>52.9649136</v>
      </c>
      <c r="D107" s="98">
        <f>D$3*IF((El_mricxveli!F107-El_mricxveli!E107)&gt;0,(El_mricxveli!F107-El_mricxveli!E107),0)</f>
        <v>7.830834</v>
      </c>
      <c r="E107" s="98">
        <f>E$3*IF((El_mricxveli!G107-El_mricxveli!F107)&gt;0,(El_mricxveli!G107-El_mricxveli!F107),0)</f>
        <v>11.5326828</v>
      </c>
      <c r="F107" s="98">
        <f>F$3*IF((El_mricxveli!H107-El_mricxveli!G107)&gt;0,(El_mricxveli!H107-El_mricxveli!G107),0)</f>
        <v>4.271364</v>
      </c>
      <c r="G107" s="98">
        <f>G$3*IF((El_mricxveli!I107-El_mricxveli!H107)&gt;0,(El_mricxveli!I107-El_mricxveli!H107),0)</f>
        <v>0</v>
      </c>
      <c r="H107" s="98">
        <f>H$3*IF((El_mricxveli!J107-El_mricxveli!I107)&gt;0,(El_mricxveli!J107-El_mricxveli!I107),0)</f>
        <v>0</v>
      </c>
      <c r="I107" s="98">
        <f>I$3*IF((El_mricxveli!K107-El_mricxveli!J107)&gt;0,(El_mricxveli!K107-El_mricxveli!J107),0)</f>
        <v>0</v>
      </c>
      <c r="J107" s="98">
        <f>J$3*IF((El_mricxveli!L107-El_mricxveli!K107)&gt;0,(El_mricxveli!L107-El_mricxveli!K107),0)</f>
        <v>0</v>
      </c>
      <c r="K107" s="98">
        <f>K$3*IF((El_mricxveli!M107-El_mricxveli!L107)&gt;0,(El_mricxveli!M107-El_mricxveli!L107),0)</f>
        <v>3.55947</v>
      </c>
      <c r="L107" s="98">
        <f>L$3*IF((El_mricxveli!N107-El_mricxveli!M107)&gt;0,(El_mricxveli!N107-El_mricxveli!M107),0)</f>
        <v>25.7705628</v>
      </c>
      <c r="M107" s="98">
        <f>M$3*IF((El_mricxveli!O107-El_mricxveli!N107)&gt;0,(El_mricxveli!O107-El_mricxveli!N107),0)</f>
        <v>0</v>
      </c>
      <c r="N107" s="98">
        <f>N$3*IF((El_mricxveli!P107-El_mricxveli!O107)&gt;0,(El_mricxveli!P107-El_mricxveli!O107),0)</f>
        <v>0</v>
      </c>
      <c r="O107" s="98">
        <f>O$3*IF((El_mricxveli!Q107-El_mricxveli!P107)&gt;0,(El_mricxveli!Q107-El_mricxveli!P107),0)</f>
        <v>0</v>
      </c>
    </row>
    <row r="108" spans="1:15" ht="14.25" thickBot="1">
      <c r="A108" s="4">
        <f>Davalianeba!A108</f>
        <v>425</v>
      </c>
      <c r="B108" s="43" t="str">
        <f>Davalianeba!B108</f>
        <v>a.tabucaZe</v>
      </c>
      <c r="C108" s="26">
        <f t="shared" si="1"/>
        <v>92.4038412</v>
      </c>
      <c r="D108" s="98">
        <f>D$3*IF((El_mricxveli!F108-El_mricxveli!E108)&gt;0,(El_mricxveli!F108-El_mricxveli!E108),0)</f>
        <v>24.91629</v>
      </c>
      <c r="E108" s="98">
        <f>E$3*IF((El_mricxveli!G108-El_mricxveli!F108)&gt;0,(El_mricxveli!G108-El_mricxveli!F108),0)</f>
        <v>16.5159408</v>
      </c>
      <c r="F108" s="98">
        <f>F$3*IF((El_mricxveli!H108-El_mricxveli!G108)&gt;0,(El_mricxveli!H108-El_mricxveli!G108),0)</f>
        <v>0</v>
      </c>
      <c r="G108" s="98">
        <f>G$3*IF((El_mricxveli!I108-El_mricxveli!H108)&gt;0,(El_mricxveli!I108-El_mricxveli!H108),0)</f>
        <v>0</v>
      </c>
      <c r="H108" s="98">
        <f>H$3*IF((El_mricxveli!J108-El_mricxveli!I108)&gt;0,(El_mricxveli!J108-El_mricxveli!I108),0)</f>
        <v>0</v>
      </c>
      <c r="I108" s="98">
        <f>I$3*IF((El_mricxveli!K108-El_mricxveli!J108)&gt;0,(El_mricxveli!K108-El_mricxveli!J108),0)</f>
        <v>0</v>
      </c>
      <c r="J108" s="98">
        <f>J$3*IF((El_mricxveli!L108-El_mricxveli!K108)&gt;0,(El_mricxveli!L108-El_mricxveli!K108),0)</f>
        <v>0</v>
      </c>
      <c r="K108" s="98">
        <f>K$3*IF((El_mricxveli!M108-El_mricxveli!L108)&gt;0,(El_mricxveli!M108-El_mricxveli!L108),0)</f>
        <v>50.9716104</v>
      </c>
      <c r="L108" s="98">
        <f>L$3*IF((El_mricxveli!N108-El_mricxveli!M108)&gt;0,(El_mricxveli!N108-El_mricxveli!M108),0)</f>
        <v>0</v>
      </c>
      <c r="M108" s="98">
        <f>M$3*IF((El_mricxveli!O108-El_mricxveli!N108)&gt;0,(El_mricxveli!O108-El_mricxveli!N108),0)</f>
        <v>0</v>
      </c>
      <c r="N108" s="98">
        <f>N$3*IF((El_mricxveli!P108-El_mricxveli!O108)&gt;0,(El_mricxveli!P108-El_mricxveli!O108),0)</f>
        <v>0</v>
      </c>
      <c r="O108" s="98">
        <f>O$3*IF((El_mricxveli!Q108-El_mricxveli!P108)&gt;0,(El_mricxveli!Q108-El_mricxveli!P108),0)</f>
        <v>0</v>
      </c>
    </row>
    <row r="109" spans="1:15" ht="14.25" thickBot="1">
      <c r="A109" s="4">
        <f>Davalianeba!A109</f>
        <v>426</v>
      </c>
      <c r="B109" s="43" t="str">
        <f>Davalianeba!B109</f>
        <v>a.tabucaZe</v>
      </c>
      <c r="C109" s="26">
        <f t="shared" si="1"/>
        <v>0</v>
      </c>
      <c r="D109" s="98">
        <f>D$3*IF((El_mricxveli!F109-El_mricxveli!E109)&gt;0,(El_mricxveli!F109-El_mricxveli!E109),0)</f>
        <v>0</v>
      </c>
      <c r="E109" s="98">
        <f>E$3*IF((El_mricxveli!G109-El_mricxveli!F109)&gt;0,(El_mricxveli!G109-El_mricxveli!F109),0)</f>
        <v>0</v>
      </c>
      <c r="F109" s="98">
        <f>F$3*IF((El_mricxveli!H109-El_mricxveli!G109)&gt;0,(El_mricxveli!H109-El_mricxveli!G109),0)</f>
        <v>0</v>
      </c>
      <c r="G109" s="98">
        <f>G$3*IF((El_mricxveli!I109-El_mricxveli!H109)&gt;0,(El_mricxveli!I109-El_mricxveli!H109),0)</f>
        <v>0</v>
      </c>
      <c r="H109" s="98">
        <f>H$3*IF((El_mricxveli!J109-El_mricxveli!I109)&gt;0,(El_mricxveli!J109-El_mricxveli!I109),0)</f>
        <v>0</v>
      </c>
      <c r="I109" s="98">
        <f>I$3*IF((El_mricxveli!K109-El_mricxveli!J109)&gt;0,(El_mricxveli!K109-El_mricxveli!J109),0)</f>
        <v>0</v>
      </c>
      <c r="J109" s="98">
        <f>J$3*IF((El_mricxveli!L109-El_mricxveli!K109)&gt;0,(El_mricxveli!L109-El_mricxveli!K109),0)</f>
        <v>0</v>
      </c>
      <c r="K109" s="98">
        <f>K$3*IF((El_mricxveli!M109-El_mricxveli!L109)&gt;0,(El_mricxveli!M109-El_mricxveli!L109),0)</f>
        <v>0</v>
      </c>
      <c r="L109" s="98">
        <f>L$3*IF((El_mricxveli!N109-El_mricxveli!M109)&gt;0,(El_mricxveli!N109-El_mricxveli!M109),0)</f>
        <v>0</v>
      </c>
      <c r="M109" s="98">
        <f>M$3*IF((El_mricxveli!O109-El_mricxveli!N109)&gt;0,(El_mricxveli!O109-El_mricxveli!N109),0)</f>
        <v>0</v>
      </c>
      <c r="N109" s="98">
        <f>N$3*IF((El_mricxveli!P109-El_mricxveli!O109)&gt;0,(El_mricxveli!P109-El_mricxveli!O109),0)</f>
        <v>0</v>
      </c>
      <c r="O109" s="98">
        <f>O$3*IF((El_mricxveli!Q109-El_mricxveli!P109)&gt;0,(El_mricxveli!Q109-El_mricxveli!P109),0)</f>
        <v>0</v>
      </c>
    </row>
    <row r="110" spans="1:15" ht="14.25" thickBot="1">
      <c r="A110" s="35">
        <f>Davalianeba!A110</f>
        <v>501</v>
      </c>
      <c r="B110" s="46" t="str">
        <f>Davalianeba!B110</f>
        <v>ნ.კალანდაძე</v>
      </c>
      <c r="C110" s="59">
        <f t="shared" si="1"/>
        <v>171.2816964</v>
      </c>
      <c r="D110" s="98">
        <f>D$3*IF((El_mricxveli!F110-El_mricxveli!E110)&gt;0,(El_mricxveli!F110-El_mricxveli!E110),0)</f>
        <v>15.8040468</v>
      </c>
      <c r="E110" s="98">
        <f>E$3*IF((El_mricxveli!G110-El_mricxveli!F110)&gt;0,(El_mricxveli!G110-El_mricxveli!F110),0)</f>
        <v>12.5293344</v>
      </c>
      <c r="F110" s="98">
        <f>F$3*IF((El_mricxveli!H110-El_mricxveli!G110)&gt;0,(El_mricxveli!H110-El_mricxveli!G110),0)</f>
        <v>9.1122432</v>
      </c>
      <c r="G110" s="98">
        <f>G$3*IF((El_mricxveli!I110-El_mricxveli!H110)&gt;0,(El_mricxveli!I110-El_mricxveli!H110),0)</f>
        <v>11.1055464</v>
      </c>
      <c r="H110" s="98">
        <f>H$3*IF((El_mricxveli!J110-El_mricxveli!I110)&gt;0,(El_mricxveli!J110-El_mricxveli!I110),0)</f>
        <v>0</v>
      </c>
      <c r="I110" s="98">
        <f>I$3*IF((El_mricxveli!K110-El_mricxveli!J110)&gt;0,(El_mricxveli!K110-El_mricxveli!J110),0)</f>
        <v>2.135682</v>
      </c>
      <c r="J110" s="98">
        <f>J$3*IF((El_mricxveli!L110-El_mricxveli!K110)&gt;0,(El_mricxveli!L110-El_mricxveli!K110),0)</f>
        <v>9.254622</v>
      </c>
      <c r="K110" s="98">
        <f>K$3*IF((El_mricxveli!M110-El_mricxveli!L110)&gt;0,(El_mricxveli!M110-El_mricxveli!L110),0)</f>
        <v>56.6667624</v>
      </c>
      <c r="L110" s="98">
        <f>L$3*IF((El_mricxveli!N110-El_mricxveli!M110)&gt;0,(El_mricxveli!N110-El_mricxveli!M110),0)</f>
        <v>50.9716104</v>
      </c>
      <c r="M110" s="98">
        <f>M$3*IF((El_mricxveli!O110-El_mricxveli!N110)&gt;0,(El_mricxveli!O110-El_mricxveli!N110),0)</f>
        <v>3.7018488</v>
      </c>
      <c r="N110" s="98">
        <f>N$3*IF((El_mricxveli!P110-El_mricxveli!O110)&gt;0,(El_mricxveli!P110-El_mricxveli!O110),0)</f>
        <v>0</v>
      </c>
      <c r="O110" s="98">
        <f>O$3*IF((El_mricxveli!Q110-El_mricxveli!P110)&gt;0,(El_mricxveli!Q110-El_mricxveli!P110),0)</f>
        <v>0</v>
      </c>
    </row>
    <row r="111" spans="1:15" ht="14.25" thickBot="1">
      <c r="A111" s="4">
        <f>Davalianeba!A111</f>
        <v>502</v>
      </c>
      <c r="B111" s="43" t="str">
        <f>Davalianeba!B111</f>
        <v>m.beriSvili</v>
      </c>
      <c r="C111" s="26">
        <f t="shared" si="1"/>
        <v>59.37195960000001</v>
      </c>
      <c r="D111" s="98">
        <f>D$3*IF((El_mricxveli!F111-El_mricxveli!E111)&gt;0,(El_mricxveli!F111-El_mricxveli!E111),0)</f>
        <v>9.6817584</v>
      </c>
      <c r="E111" s="98">
        <f>E$3*IF((El_mricxveli!G111-El_mricxveli!F111)&gt;0,(El_mricxveli!G111-El_mricxveli!F111),0)</f>
        <v>10.8207888</v>
      </c>
      <c r="F111" s="98">
        <f>F$3*IF((El_mricxveli!H111-El_mricxveli!G111)&gt;0,(El_mricxveli!H111-El_mricxveli!G111),0)</f>
        <v>10.8207888</v>
      </c>
      <c r="G111" s="98">
        <f>G$3*IF((El_mricxveli!I111-El_mricxveli!H111)&gt;0,(El_mricxveli!I111-El_mricxveli!H111),0)</f>
        <v>2.7051972</v>
      </c>
      <c r="H111" s="98">
        <f>H$3*IF((El_mricxveli!J111-El_mricxveli!I111)&gt;0,(El_mricxveli!J111-El_mricxveli!I111),0)</f>
        <v>0</v>
      </c>
      <c r="I111" s="98">
        <f>I$3*IF((El_mricxveli!K111-El_mricxveli!J111)&gt;0,(El_mricxveli!K111-El_mricxveli!J111),0)</f>
        <v>0</v>
      </c>
      <c r="J111" s="98">
        <f>J$3*IF((El_mricxveli!L111-El_mricxveli!K111)&gt;0,(El_mricxveli!L111-El_mricxveli!K111),0)</f>
        <v>0</v>
      </c>
      <c r="K111" s="98">
        <f>K$3*IF((El_mricxveli!M111-El_mricxveli!L111)&gt;0,(El_mricxveli!M111-El_mricxveli!L111),0)</f>
        <v>1.2814092</v>
      </c>
      <c r="L111" s="98">
        <f>L$3*IF((El_mricxveli!N111-El_mricxveli!M111)&gt;0,(El_mricxveli!N111-El_mricxveli!M111),0)</f>
        <v>23.9196384</v>
      </c>
      <c r="M111" s="98">
        <f>M$3*IF((El_mricxveli!O111-El_mricxveli!N111)&gt;0,(El_mricxveli!O111-El_mricxveli!N111),0)</f>
        <v>0.1423788</v>
      </c>
      <c r="N111" s="98">
        <f>N$3*IF((El_mricxveli!P111-El_mricxveli!O111)&gt;0,(El_mricxveli!P111-El_mricxveli!O111),0)</f>
        <v>0</v>
      </c>
      <c r="O111" s="98">
        <f>O$3*IF((El_mricxveli!Q111-El_mricxveli!P111)&gt;0,(El_mricxveli!Q111-El_mricxveli!P111),0)</f>
        <v>0</v>
      </c>
    </row>
    <row r="112" spans="1:15" ht="14.25" thickBot="1">
      <c r="A112" s="4">
        <f>Davalianeba!A112</f>
        <v>503</v>
      </c>
      <c r="B112" s="43" t="str">
        <f>Davalianeba!B112</f>
        <v>k.CoCia</v>
      </c>
      <c r="C112" s="26">
        <f t="shared" si="1"/>
        <v>0</v>
      </c>
      <c r="D112" s="98">
        <f>D$3*IF((El_mricxveli!F112-El_mricxveli!E112)&gt;0,(El_mricxveli!F112-El_mricxveli!E112),0)</f>
        <v>0</v>
      </c>
      <c r="E112" s="98">
        <f>E$3*IF((El_mricxveli!G112-El_mricxveli!F112)&gt;0,(El_mricxveli!G112-El_mricxveli!F112),0)</f>
        <v>0</v>
      </c>
      <c r="F112" s="98">
        <f>F$3*IF((El_mricxveli!H112-El_mricxveli!G112)&gt;0,(El_mricxveli!H112-El_mricxveli!G112),0)</f>
        <v>0</v>
      </c>
      <c r="G112" s="98">
        <f>G$3*IF((El_mricxveli!I112-El_mricxveli!H112)&gt;0,(El_mricxveli!I112-El_mricxveli!H112),0)</f>
        <v>0</v>
      </c>
      <c r="H112" s="98">
        <f>H$3*IF((El_mricxveli!J112-El_mricxveli!I112)&gt;0,(El_mricxveli!J112-El_mricxveli!I112),0)</f>
        <v>0</v>
      </c>
      <c r="I112" s="98">
        <f>I$3*IF((El_mricxveli!K112-El_mricxveli!J112)&gt;0,(El_mricxveli!K112-El_mricxveli!J112),0)</f>
        <v>0</v>
      </c>
      <c r="J112" s="98">
        <f>J$3*IF((El_mricxveli!L112-El_mricxveli!K112)&gt;0,(El_mricxveli!L112-El_mricxveli!K112),0)</f>
        <v>0</v>
      </c>
      <c r="K112" s="98">
        <f>K$3*IF((El_mricxveli!M112-El_mricxveli!L112)&gt;0,(El_mricxveli!M112-El_mricxveli!L112),0)</f>
        <v>0</v>
      </c>
      <c r="L112" s="98">
        <f>L$3*IF((El_mricxveli!N112-El_mricxveli!M112)&gt;0,(El_mricxveli!N112-El_mricxveli!M112),0)</f>
        <v>0</v>
      </c>
      <c r="M112" s="98">
        <f>M$3*IF((El_mricxveli!O112-El_mricxveli!N112)&gt;0,(El_mricxveli!O112-El_mricxveli!N112),0)</f>
        <v>0</v>
      </c>
      <c r="N112" s="98">
        <f>N$3*IF((El_mricxveli!P112-El_mricxveli!O112)&gt;0,(El_mricxveli!P112-El_mricxveli!O112),0)</f>
        <v>0</v>
      </c>
      <c r="O112" s="98">
        <f>O$3*IF((El_mricxveli!Q112-El_mricxveli!P112)&gt;0,(El_mricxveli!Q112-El_mricxveli!P112),0)</f>
        <v>0</v>
      </c>
    </row>
    <row r="113" spans="1:15" ht="14.25" thickBot="1">
      <c r="A113" s="4">
        <f>Davalianeba!A113</f>
        <v>504</v>
      </c>
      <c r="B113" s="43" t="str">
        <f>Davalianeba!B113</f>
        <v>k.CoCia</v>
      </c>
      <c r="C113" s="26">
        <f t="shared" si="1"/>
        <v>52.3953984</v>
      </c>
      <c r="D113" s="98">
        <f>D$3*IF((El_mricxveli!F113-El_mricxveli!E113)&gt;0,(El_mricxveli!F113-El_mricxveli!E113),0)</f>
        <v>0</v>
      </c>
      <c r="E113" s="98">
        <f>E$3*IF((El_mricxveli!G113-El_mricxveli!F113)&gt;0,(El_mricxveli!G113-El_mricxveli!F113),0)</f>
        <v>0</v>
      </c>
      <c r="F113" s="98">
        <f>F$3*IF((El_mricxveli!H113-El_mricxveli!G113)&gt;0,(El_mricxveli!H113-El_mricxveli!G113),0)</f>
        <v>1.7085455999999999</v>
      </c>
      <c r="G113" s="98">
        <f>G$3*IF((El_mricxveli!I113-El_mricxveli!H113)&gt;0,(El_mricxveli!I113-El_mricxveli!H113),0)</f>
        <v>0.42713639999999997</v>
      </c>
      <c r="H113" s="98">
        <f>H$3*IF((El_mricxveli!J113-El_mricxveli!I113)&gt;0,(El_mricxveli!J113-El_mricxveli!I113),0)</f>
        <v>0</v>
      </c>
      <c r="I113" s="98">
        <f>I$3*IF((El_mricxveli!K113-El_mricxveli!J113)&gt;0,(El_mricxveli!K113-El_mricxveli!J113),0)</f>
        <v>0</v>
      </c>
      <c r="J113" s="98">
        <f>J$3*IF((El_mricxveli!L113-El_mricxveli!K113)&gt;0,(El_mricxveli!L113-El_mricxveli!K113),0)</f>
        <v>0</v>
      </c>
      <c r="K113" s="98">
        <f>K$3*IF((El_mricxveli!M113-El_mricxveli!L113)&gt;0,(El_mricxveli!M113-El_mricxveli!L113),0)</f>
        <v>14.949774</v>
      </c>
      <c r="L113" s="98">
        <f>L$3*IF((El_mricxveli!N113-El_mricxveli!M113)&gt;0,(El_mricxveli!N113-El_mricxveli!M113),0)</f>
        <v>35.3099424</v>
      </c>
      <c r="M113" s="98">
        <f>M$3*IF((El_mricxveli!O113-El_mricxveli!N113)&gt;0,(El_mricxveli!O113-El_mricxveli!N113),0)</f>
        <v>0</v>
      </c>
      <c r="N113" s="98">
        <f>N$3*IF((El_mricxveli!P113-El_mricxveli!O113)&gt;0,(El_mricxveli!P113-El_mricxveli!O113),0)</f>
        <v>0</v>
      </c>
      <c r="O113" s="98">
        <f>O$3*IF((El_mricxveli!Q113-El_mricxveli!P113)&gt;0,(El_mricxveli!Q113-El_mricxveli!P113),0)</f>
        <v>0</v>
      </c>
    </row>
    <row r="114" spans="1:15" ht="14.25" thickBot="1">
      <c r="A114" s="4">
        <f>Davalianeba!A114</f>
        <v>505</v>
      </c>
      <c r="B114" s="43" t="str">
        <f>Davalianeba!B114</f>
        <v>T. kvernaZe</v>
      </c>
      <c r="C114" s="26">
        <f t="shared" si="1"/>
        <v>66.918036</v>
      </c>
      <c r="D114" s="98">
        <f>D$3*IF((El_mricxveli!F114-El_mricxveli!E114)&gt;0,(El_mricxveli!F114-El_mricxveli!E114),0)</f>
        <v>7.9732128</v>
      </c>
      <c r="E114" s="98">
        <f>E$3*IF((El_mricxveli!G114-El_mricxveli!F114)&gt;0,(El_mricxveli!G114-El_mricxveli!F114),0)</f>
        <v>9.6817584</v>
      </c>
      <c r="F114" s="98">
        <f>F$3*IF((El_mricxveli!H114-El_mricxveli!G114)&gt;0,(El_mricxveli!H114-El_mricxveli!G114),0)</f>
        <v>9.5393796</v>
      </c>
      <c r="G114" s="98">
        <f>G$3*IF((El_mricxveli!I114-El_mricxveli!H114)&gt;0,(El_mricxveli!I114-El_mricxveli!H114),0)</f>
        <v>1.9933032</v>
      </c>
      <c r="H114" s="98">
        <f>H$3*IF((El_mricxveli!J114-El_mricxveli!I114)&gt;0,(El_mricxveli!J114-El_mricxveli!I114),0)</f>
        <v>0</v>
      </c>
      <c r="I114" s="98">
        <f>I$3*IF((El_mricxveli!K114-El_mricxveli!J114)&gt;0,(El_mricxveli!K114-El_mricxveli!J114),0)</f>
        <v>0</v>
      </c>
      <c r="J114" s="98">
        <f>J$3*IF((El_mricxveli!L114-El_mricxveli!K114)&gt;0,(El_mricxveli!L114-El_mricxveli!K114),0)</f>
        <v>0</v>
      </c>
      <c r="K114" s="98">
        <f>K$3*IF((El_mricxveli!M114-El_mricxveli!L114)&gt;0,(El_mricxveli!M114-El_mricxveli!L114),0)</f>
        <v>27.051972</v>
      </c>
      <c r="L114" s="98">
        <f>L$3*IF((El_mricxveli!N114-El_mricxveli!M114)&gt;0,(El_mricxveli!N114-El_mricxveli!M114),0)</f>
        <v>9.254622</v>
      </c>
      <c r="M114" s="98">
        <f>M$3*IF((El_mricxveli!O114-El_mricxveli!N114)&gt;0,(El_mricxveli!O114-El_mricxveli!N114),0)</f>
        <v>1.423788</v>
      </c>
      <c r="N114" s="98">
        <f>N$3*IF((El_mricxveli!P114-El_mricxveli!O114)&gt;0,(El_mricxveli!P114-El_mricxveli!O114),0)</f>
        <v>0</v>
      </c>
      <c r="O114" s="98">
        <f>O$3*IF((El_mricxveli!Q114-El_mricxveli!P114)&gt;0,(El_mricxveli!Q114-El_mricxveli!P114),0)</f>
        <v>0</v>
      </c>
    </row>
    <row r="115" spans="1:15" ht="14.25" thickBot="1">
      <c r="A115" s="4">
        <f>Davalianeba!A115</f>
        <v>506</v>
      </c>
      <c r="B115" s="43" t="str">
        <f>Davalianeba!B115</f>
        <v>T. cxakaia</v>
      </c>
      <c r="C115" s="26">
        <f t="shared" si="1"/>
        <v>75.88790039999999</v>
      </c>
      <c r="D115" s="98">
        <f>D$3*IF((El_mricxveli!F115-El_mricxveli!E115)&gt;0,(El_mricxveli!F115-El_mricxveli!E115),0)</f>
        <v>4.271364</v>
      </c>
      <c r="E115" s="98">
        <f>E$3*IF((El_mricxveli!G115-El_mricxveli!F115)&gt;0,(El_mricxveli!G115-El_mricxveli!F115),0)</f>
        <v>18.2244864</v>
      </c>
      <c r="F115" s="98">
        <f>F$3*IF((El_mricxveli!H115-El_mricxveli!G115)&gt;0,(El_mricxveli!H115-El_mricxveli!G115),0)</f>
        <v>6.6918036</v>
      </c>
      <c r="G115" s="98">
        <f>G$3*IF((El_mricxveli!I115-El_mricxveli!H115)&gt;0,(El_mricxveli!I115-El_mricxveli!H115),0)</f>
        <v>0</v>
      </c>
      <c r="H115" s="98">
        <f>H$3*IF((El_mricxveli!J115-El_mricxveli!I115)&gt;0,(El_mricxveli!J115-El_mricxveli!I115),0)</f>
        <v>0</v>
      </c>
      <c r="I115" s="98">
        <f>I$3*IF((El_mricxveli!K115-El_mricxveli!J115)&gt;0,(El_mricxveli!K115-El_mricxveli!J115),0)</f>
        <v>0</v>
      </c>
      <c r="J115" s="98">
        <f>J$3*IF((El_mricxveli!L115-El_mricxveli!K115)&gt;0,(El_mricxveli!L115-El_mricxveli!K115),0)</f>
        <v>0</v>
      </c>
      <c r="K115" s="98">
        <f>K$3*IF((El_mricxveli!M115-El_mricxveli!L115)&gt;0,(El_mricxveli!M115-El_mricxveli!L115),0)</f>
        <v>19.5058956</v>
      </c>
      <c r="L115" s="98">
        <f>L$3*IF((El_mricxveli!N115-El_mricxveli!M115)&gt;0,(El_mricxveli!N115-El_mricxveli!M115),0)</f>
        <v>27.1943508</v>
      </c>
      <c r="M115" s="98">
        <f>M$3*IF((El_mricxveli!O115-El_mricxveli!N115)&gt;0,(El_mricxveli!O115-El_mricxveli!N115),0)</f>
        <v>0</v>
      </c>
      <c r="N115" s="98">
        <f>N$3*IF((El_mricxveli!P115-El_mricxveli!O115)&gt;0,(El_mricxveli!P115-El_mricxveli!O115),0)</f>
        <v>0</v>
      </c>
      <c r="O115" s="98">
        <f>O$3*IF((El_mricxveli!Q115-El_mricxveli!P115)&gt;0,(El_mricxveli!Q115-El_mricxveli!P115),0)</f>
        <v>0</v>
      </c>
    </row>
    <row r="116" spans="1:15" ht="14.25" thickBot="1">
      <c r="A116" s="4">
        <f>Davalianeba!A116</f>
        <v>507</v>
      </c>
      <c r="B116" s="43" t="str">
        <f>Davalianeba!B116</f>
        <v>n. qadeiSvili</v>
      </c>
      <c r="C116" s="26">
        <f t="shared" si="1"/>
        <v>48.9783072</v>
      </c>
      <c r="D116" s="98">
        <f>D$3*IF((El_mricxveli!F116-El_mricxveli!E116)&gt;0,(El_mricxveli!F116-El_mricxveli!E116),0)</f>
        <v>5.2680156</v>
      </c>
      <c r="E116" s="98">
        <f>E$3*IF((El_mricxveli!G116-El_mricxveli!F116)&gt;0,(El_mricxveli!G116-El_mricxveli!F116),0)</f>
        <v>11.8174404</v>
      </c>
      <c r="F116" s="98">
        <f>F$3*IF((El_mricxveli!H116-El_mricxveli!G116)&gt;0,(El_mricxveli!H116-El_mricxveli!G116),0)</f>
        <v>5.9799096</v>
      </c>
      <c r="G116" s="98">
        <f>G$3*IF((El_mricxveli!I116-El_mricxveli!H116)&gt;0,(El_mricxveli!I116-El_mricxveli!H116),0)</f>
        <v>0</v>
      </c>
      <c r="H116" s="98">
        <f>H$3*IF((El_mricxveli!J116-El_mricxveli!I116)&gt;0,(El_mricxveli!J116-El_mricxveli!I116),0)</f>
        <v>0</v>
      </c>
      <c r="I116" s="98">
        <f>I$3*IF((El_mricxveli!K116-El_mricxveli!J116)&gt;0,(El_mricxveli!K116-El_mricxveli!J116),0)</f>
        <v>0</v>
      </c>
      <c r="J116" s="98">
        <f>J$3*IF((El_mricxveli!L116-El_mricxveli!K116)&gt;0,(El_mricxveli!L116-El_mricxveli!K116),0)</f>
        <v>0</v>
      </c>
      <c r="K116" s="98">
        <f>K$3*IF((El_mricxveli!M116-El_mricxveli!L116)&gt;0,(El_mricxveli!M116-El_mricxveli!L116),0)</f>
        <v>0</v>
      </c>
      <c r="L116" s="98">
        <f>L$3*IF((El_mricxveli!N116-El_mricxveli!M116)&gt;0,(El_mricxveli!N116-El_mricxveli!M116),0)</f>
        <v>8.6851068</v>
      </c>
      <c r="M116" s="98">
        <f>M$3*IF((El_mricxveli!O116-El_mricxveli!N116)&gt;0,(El_mricxveli!O116-El_mricxveli!N116),0)</f>
        <v>17.2278348</v>
      </c>
      <c r="N116" s="98">
        <f>N$3*IF((El_mricxveli!P116-El_mricxveli!O116)&gt;0,(El_mricxveli!P116-El_mricxveli!O116),0)</f>
        <v>0</v>
      </c>
      <c r="O116" s="98">
        <f>O$3*IF((El_mricxveli!Q116-El_mricxveli!P116)&gt;0,(El_mricxveli!Q116-El_mricxveli!P116),0)</f>
        <v>0</v>
      </c>
    </row>
    <row r="117" spans="1:15" ht="14.25" thickBot="1">
      <c r="A117" s="4">
        <f>Davalianeba!A117</f>
        <v>508</v>
      </c>
      <c r="B117" s="43" t="str">
        <f>Davalianeba!B117</f>
        <v>v.nardielo</v>
      </c>
      <c r="C117" s="26">
        <f t="shared" si="1"/>
        <v>23.7772596</v>
      </c>
      <c r="D117" s="98">
        <f>D$3*IF((El_mricxveli!F117-El_mricxveli!E117)&gt;0,(El_mricxveli!F117-El_mricxveli!E117),0)</f>
        <v>3.8442276</v>
      </c>
      <c r="E117" s="98">
        <f>E$3*IF((El_mricxveli!G117-El_mricxveli!F117)&gt;0,(El_mricxveli!G117-El_mricxveli!F117),0)</f>
        <v>0</v>
      </c>
      <c r="F117" s="98">
        <f>F$3*IF((El_mricxveli!H117-El_mricxveli!G117)&gt;0,(El_mricxveli!H117-El_mricxveli!G117),0)</f>
        <v>1.423788</v>
      </c>
      <c r="G117" s="98">
        <f>G$3*IF((El_mricxveli!I117-El_mricxveli!H117)&gt;0,(El_mricxveli!I117-El_mricxveli!H117),0)</f>
        <v>0</v>
      </c>
      <c r="H117" s="98">
        <f>H$3*IF((El_mricxveli!J117-El_mricxveli!I117)&gt;0,(El_mricxveli!J117-El_mricxveli!I117),0)</f>
        <v>0</v>
      </c>
      <c r="I117" s="98">
        <f>I$3*IF((El_mricxveli!K117-El_mricxveli!J117)&gt;0,(El_mricxveli!K117-El_mricxveli!J117),0)</f>
        <v>0</v>
      </c>
      <c r="J117" s="98">
        <f>J$3*IF((El_mricxveli!L117-El_mricxveli!K117)&gt;0,(El_mricxveli!L117-El_mricxveli!K117),0)</f>
        <v>0</v>
      </c>
      <c r="K117" s="98">
        <f>K$3*IF((El_mricxveli!M117-El_mricxveli!L117)&gt;0,(El_mricxveli!M117-El_mricxveli!L117),0)</f>
        <v>0</v>
      </c>
      <c r="L117" s="98">
        <f>L$3*IF((El_mricxveli!N117-El_mricxveli!M117)&gt;0,(El_mricxveli!N117-El_mricxveli!M117),0)</f>
        <v>18.509244</v>
      </c>
      <c r="M117" s="98">
        <f>M$3*IF((El_mricxveli!O117-El_mricxveli!N117)&gt;0,(El_mricxveli!O117-El_mricxveli!N117),0)</f>
        <v>0</v>
      </c>
      <c r="N117" s="98">
        <f>N$3*IF((El_mricxveli!P117-El_mricxveli!O117)&gt;0,(El_mricxveli!P117-El_mricxveli!O117),0)</f>
        <v>0</v>
      </c>
      <c r="O117" s="98">
        <f>O$3*IF((El_mricxveli!Q117-El_mricxveli!P117)&gt;0,(El_mricxveli!Q117-El_mricxveli!P117),0)</f>
        <v>0</v>
      </c>
    </row>
    <row r="118" spans="1:15" ht="14.25" thickBot="1">
      <c r="A118" s="4">
        <f>Davalianeba!A118</f>
        <v>509</v>
      </c>
      <c r="B118" s="43" t="str">
        <f>Davalianeba!B118</f>
        <v>i.iaSvili</v>
      </c>
      <c r="C118" s="26">
        <f t="shared" si="1"/>
        <v>67.3451724</v>
      </c>
      <c r="D118" s="98">
        <f>D$3*IF((El_mricxveli!F118-El_mricxveli!E118)&gt;0,(El_mricxveli!F118-El_mricxveli!E118),0)</f>
        <v>6.407046</v>
      </c>
      <c r="E118" s="98">
        <f>E$3*IF((El_mricxveli!G118-El_mricxveli!F118)&gt;0,(El_mricxveli!G118-El_mricxveli!F118),0)</f>
        <v>1.5661668</v>
      </c>
      <c r="F118" s="98">
        <f>F$3*IF((El_mricxveli!H118-El_mricxveli!G118)&gt;0,(El_mricxveli!H118-El_mricxveli!G118),0)</f>
        <v>0</v>
      </c>
      <c r="G118" s="98">
        <f>G$3*IF((El_mricxveli!I118-El_mricxveli!H118)&gt;0,(El_mricxveli!I118-El_mricxveli!H118),0)</f>
        <v>0</v>
      </c>
      <c r="H118" s="98">
        <f>H$3*IF((El_mricxveli!J118-El_mricxveli!I118)&gt;0,(El_mricxveli!J118-El_mricxveli!I118),0)</f>
        <v>0</v>
      </c>
      <c r="I118" s="98">
        <f>I$3*IF((El_mricxveli!K118-El_mricxveli!J118)&gt;0,(El_mricxveli!K118-El_mricxveli!J118),0)</f>
        <v>0</v>
      </c>
      <c r="J118" s="98">
        <f>J$3*IF((El_mricxveli!L118-El_mricxveli!K118)&gt;0,(El_mricxveli!L118-El_mricxveli!K118),0)</f>
        <v>0</v>
      </c>
      <c r="K118" s="98">
        <f>K$3*IF((El_mricxveli!M118-El_mricxveli!L118)&gt;0,(El_mricxveli!M118-El_mricxveli!L118),0)</f>
        <v>0</v>
      </c>
      <c r="L118" s="98">
        <f>L$3*IF((El_mricxveli!N118-El_mricxveli!M118)&gt;0,(El_mricxveli!N118-El_mricxveli!M118),0)</f>
        <v>59.3719596</v>
      </c>
      <c r="M118" s="98">
        <f>M$3*IF((El_mricxveli!O118-El_mricxveli!N118)&gt;0,(El_mricxveli!O118-El_mricxveli!N118),0)</f>
        <v>0</v>
      </c>
      <c r="N118" s="98">
        <f>N$3*IF((El_mricxveli!P118-El_mricxveli!O118)&gt;0,(El_mricxveli!P118-El_mricxveli!O118),0)</f>
        <v>0</v>
      </c>
      <c r="O118" s="98">
        <f>O$3*IF((El_mricxveli!Q118-El_mricxveli!P118)&gt;0,(El_mricxveli!Q118-El_mricxveli!P118),0)</f>
        <v>0</v>
      </c>
    </row>
    <row r="119" spans="1:15" ht="14.25" thickBot="1">
      <c r="A119" s="4">
        <f>Davalianeba!A119</f>
        <v>510</v>
      </c>
      <c r="B119" s="43" t="str">
        <f>Davalianeba!B119</f>
        <v>CoCia</v>
      </c>
      <c r="C119" s="26">
        <f t="shared" si="1"/>
        <v>73.0403244</v>
      </c>
      <c r="D119" s="98">
        <f>D$3*IF((El_mricxveli!F119-El_mricxveli!E119)&gt;0,(El_mricxveli!F119-El_mricxveli!E119),0)</f>
        <v>17.6549712</v>
      </c>
      <c r="E119" s="98">
        <f>E$3*IF((El_mricxveli!G119-El_mricxveli!F119)&gt;0,(El_mricxveli!G119-El_mricxveli!F119),0)</f>
        <v>11.8174404</v>
      </c>
      <c r="F119" s="98">
        <f>F$3*IF((El_mricxveli!H119-El_mricxveli!G119)&gt;0,(El_mricxveli!H119-El_mricxveli!G119),0)</f>
        <v>0</v>
      </c>
      <c r="G119" s="98">
        <f>G$3*IF((El_mricxveli!I119-El_mricxveli!H119)&gt;0,(El_mricxveli!I119-El_mricxveli!H119),0)</f>
        <v>0</v>
      </c>
      <c r="H119" s="98">
        <f>H$3*IF((El_mricxveli!J119-El_mricxveli!I119)&gt;0,(El_mricxveli!J119-El_mricxveli!I119),0)</f>
        <v>0</v>
      </c>
      <c r="I119" s="98">
        <f>I$3*IF((El_mricxveli!K119-El_mricxveli!J119)&gt;0,(El_mricxveli!K119-El_mricxveli!J119),0)</f>
        <v>0</v>
      </c>
      <c r="J119" s="98">
        <f>J$3*IF((El_mricxveli!L119-El_mricxveli!K119)&gt;0,(El_mricxveli!L119-El_mricxveli!K119),0)</f>
        <v>0</v>
      </c>
      <c r="K119" s="98">
        <f>K$3*IF((El_mricxveli!M119-El_mricxveli!L119)&gt;0,(El_mricxveli!M119-El_mricxveli!L119),0)</f>
        <v>0</v>
      </c>
      <c r="L119" s="98">
        <f>L$3*IF((El_mricxveli!N119-El_mricxveli!M119)&gt;0,(El_mricxveli!N119-El_mricxveli!M119),0)</f>
        <v>37.4456244</v>
      </c>
      <c r="M119" s="98">
        <f>M$3*IF((El_mricxveli!O119-El_mricxveli!N119)&gt;0,(El_mricxveli!O119-El_mricxveli!N119),0)</f>
        <v>6.1222884</v>
      </c>
      <c r="N119" s="98">
        <f>N$3*IF((El_mricxveli!P119-El_mricxveli!O119)&gt;0,(El_mricxveli!P119-El_mricxveli!O119),0)</f>
        <v>0</v>
      </c>
      <c r="O119" s="98">
        <f>O$3*IF((El_mricxveli!Q119-El_mricxveli!P119)&gt;0,(El_mricxveli!Q119-El_mricxveli!P119),0)</f>
        <v>0</v>
      </c>
    </row>
    <row r="120" spans="1:15" ht="14.25" thickBot="1">
      <c r="A120" s="4">
        <f>Davalianeba!A120</f>
        <v>511</v>
      </c>
      <c r="B120" s="43" t="str">
        <f>Davalianeba!B120</f>
        <v>CoCia</v>
      </c>
      <c r="C120" s="26">
        <f t="shared" si="1"/>
        <v>0</v>
      </c>
      <c r="D120" s="98">
        <f>D$3*IF((El_mricxveli!F120-El_mricxveli!E120)&gt;0,(El_mricxveli!F120-El_mricxveli!E120),0)</f>
        <v>0</v>
      </c>
      <c r="E120" s="98">
        <f>E$3*IF((El_mricxveli!G120-El_mricxveli!F120)&gt;0,(El_mricxveli!G120-El_mricxveli!F120),0)</f>
        <v>0</v>
      </c>
      <c r="F120" s="98">
        <f>F$3*IF((El_mricxveli!H120-El_mricxveli!G120)&gt;0,(El_mricxveli!H120-El_mricxveli!G120),0)</f>
        <v>0</v>
      </c>
      <c r="G120" s="98">
        <f>G$3*IF((El_mricxveli!I120-El_mricxveli!H120)&gt;0,(El_mricxveli!I120-El_mricxveli!H120),0)</f>
        <v>0</v>
      </c>
      <c r="H120" s="98">
        <f>H$3*IF((El_mricxveli!J120-El_mricxveli!I120)&gt;0,(El_mricxveli!J120-El_mricxveli!I120),0)</f>
        <v>0</v>
      </c>
      <c r="I120" s="98">
        <f>I$3*IF((El_mricxveli!K120-El_mricxveli!J120)&gt;0,(El_mricxveli!K120-El_mricxveli!J120),0)</f>
        <v>0</v>
      </c>
      <c r="J120" s="98">
        <f>J$3*IF((El_mricxveli!L120-El_mricxveli!K120)&gt;0,(El_mricxveli!L120-El_mricxveli!K120),0)</f>
        <v>0</v>
      </c>
      <c r="K120" s="98">
        <f>K$3*IF((El_mricxveli!M120-El_mricxveli!L120)&gt;0,(El_mricxveli!M120-El_mricxveli!L120),0)</f>
        <v>0</v>
      </c>
      <c r="L120" s="98">
        <f>L$3*IF((El_mricxveli!N120-El_mricxveli!M120)&gt;0,(El_mricxveli!N120-El_mricxveli!M120),0)</f>
        <v>0</v>
      </c>
      <c r="M120" s="98">
        <f>M$3*IF((El_mricxveli!O120-El_mricxveli!N120)&gt;0,(El_mricxveli!O120-El_mricxveli!N120),0)</f>
        <v>0</v>
      </c>
      <c r="N120" s="98">
        <f>N$3*IF((El_mricxveli!P120-El_mricxveli!O120)&gt;0,(El_mricxveli!P120-El_mricxveli!O120),0)</f>
        <v>0</v>
      </c>
      <c r="O120" s="98">
        <f>O$3*IF((El_mricxveli!Q120-El_mricxveli!P120)&gt;0,(El_mricxveli!Q120-El_mricxveli!P120),0)</f>
        <v>0</v>
      </c>
    </row>
    <row r="121" spans="1:15" ht="14.25" thickBot="1">
      <c r="A121" s="4">
        <f>Davalianeba!A121</f>
        <v>512</v>
      </c>
      <c r="B121" s="43" t="str">
        <f>Davalianeba!B121</f>
        <v>g. quTaTelaZe</v>
      </c>
      <c r="C121" s="26">
        <f t="shared" si="1"/>
        <v>33.7437756</v>
      </c>
      <c r="D121" s="98">
        <f>D$3*IF((El_mricxveli!F121-El_mricxveli!E121)&gt;0,(El_mricxveli!F121-El_mricxveli!E121),0)</f>
        <v>0</v>
      </c>
      <c r="E121" s="98">
        <f>E$3*IF((El_mricxveli!G121-El_mricxveli!F121)&gt;0,(El_mricxveli!G121-El_mricxveli!F121),0)</f>
        <v>1.8509244</v>
      </c>
      <c r="F121" s="98">
        <f>F$3*IF((El_mricxveli!H121-El_mricxveli!G121)&gt;0,(El_mricxveli!H121-El_mricxveli!G121),0)</f>
        <v>0</v>
      </c>
      <c r="G121" s="98">
        <f>G$3*IF((El_mricxveli!I121-El_mricxveli!H121)&gt;0,(El_mricxveli!I121-El_mricxveli!H121),0)</f>
        <v>0</v>
      </c>
      <c r="H121" s="98">
        <f>H$3*IF((El_mricxveli!J121-El_mricxveli!I121)&gt;0,(El_mricxveli!J121-El_mricxveli!I121),0)</f>
        <v>0</v>
      </c>
      <c r="I121" s="98">
        <f>I$3*IF((El_mricxveli!K121-El_mricxveli!J121)&gt;0,(El_mricxveli!K121-El_mricxveli!J121),0)</f>
        <v>0</v>
      </c>
      <c r="J121" s="98">
        <f>J$3*IF((El_mricxveli!L121-El_mricxveli!K121)&gt;0,(El_mricxveli!L121-El_mricxveli!K121),0)</f>
        <v>0</v>
      </c>
      <c r="K121" s="98">
        <f>K$3*IF((El_mricxveli!M121-El_mricxveli!L121)&gt;0,(El_mricxveli!M121-El_mricxveli!L121),0)</f>
        <v>23.6348808</v>
      </c>
      <c r="L121" s="98">
        <f>L$3*IF((El_mricxveli!N121-El_mricxveli!M121)&gt;0,(El_mricxveli!N121-El_mricxveli!M121),0)</f>
        <v>8.2579704</v>
      </c>
      <c r="M121" s="98">
        <f>M$3*IF((El_mricxveli!O121-El_mricxveli!N121)&gt;0,(El_mricxveli!O121-El_mricxveli!N121),0)</f>
        <v>0</v>
      </c>
      <c r="N121" s="98">
        <f>N$3*IF((El_mricxveli!P121-El_mricxveli!O121)&gt;0,(El_mricxveli!P121-El_mricxveli!O121),0)</f>
        <v>0</v>
      </c>
      <c r="O121" s="98">
        <f>O$3*IF((El_mricxveli!Q121-El_mricxveli!P121)&gt;0,(El_mricxveli!Q121-El_mricxveli!P121),0)</f>
        <v>0</v>
      </c>
    </row>
    <row r="122" spans="1:15" ht="14.25" thickBot="1">
      <c r="A122" s="4">
        <f>Davalianeba!A122</f>
        <v>513</v>
      </c>
      <c r="B122" s="43" t="str">
        <f>Davalianeba!B122</f>
        <v>g. quTaTelaZe</v>
      </c>
      <c r="C122" s="26">
        <f t="shared" si="1"/>
        <v>7.5460764000000005</v>
      </c>
      <c r="D122" s="98">
        <f>D$3*IF((El_mricxveli!F122-El_mricxveli!E122)&gt;0,(El_mricxveli!F122-El_mricxveli!E122),0)</f>
        <v>0</v>
      </c>
      <c r="E122" s="98">
        <f>E$3*IF((El_mricxveli!G122-El_mricxveli!F122)&gt;0,(El_mricxveli!G122-El_mricxveli!F122),0)</f>
        <v>2.135682</v>
      </c>
      <c r="F122" s="98">
        <f>F$3*IF((El_mricxveli!H122-El_mricxveli!G122)&gt;0,(El_mricxveli!H122-El_mricxveli!G122),0)</f>
        <v>0</v>
      </c>
      <c r="G122" s="98">
        <f>G$3*IF((El_mricxveli!I122-El_mricxveli!H122)&gt;0,(El_mricxveli!I122-El_mricxveli!H122),0)</f>
        <v>0</v>
      </c>
      <c r="H122" s="98">
        <f>H$3*IF((El_mricxveli!J122-El_mricxveli!I122)&gt;0,(El_mricxveli!J122-El_mricxveli!I122),0)</f>
        <v>0</v>
      </c>
      <c r="I122" s="98">
        <f>I$3*IF((El_mricxveli!K122-El_mricxveli!J122)&gt;0,(El_mricxveli!K122-El_mricxveli!J122),0)</f>
        <v>0</v>
      </c>
      <c r="J122" s="98">
        <f>J$3*IF((El_mricxveli!L122-El_mricxveli!K122)&gt;0,(El_mricxveli!L122-El_mricxveli!K122),0)</f>
        <v>0</v>
      </c>
      <c r="K122" s="98">
        <f>K$3*IF((El_mricxveli!M122-El_mricxveli!L122)&gt;0,(El_mricxveli!M122-El_mricxveli!L122),0)</f>
        <v>3.9866064</v>
      </c>
      <c r="L122" s="98">
        <f>L$3*IF((El_mricxveli!N122-El_mricxveli!M122)&gt;0,(El_mricxveli!N122-El_mricxveli!M122),0)</f>
        <v>1.423788</v>
      </c>
      <c r="M122" s="98">
        <f>M$3*IF((El_mricxveli!O122-El_mricxveli!N122)&gt;0,(El_mricxveli!O122-El_mricxveli!N122),0)</f>
        <v>0</v>
      </c>
      <c r="N122" s="98">
        <f>N$3*IF((El_mricxveli!P122-El_mricxveli!O122)&gt;0,(El_mricxveli!P122-El_mricxveli!O122),0)</f>
        <v>0</v>
      </c>
      <c r="O122" s="98">
        <f>O$3*IF((El_mricxveli!Q122-El_mricxveli!P122)&gt;0,(El_mricxveli!Q122-El_mricxveli!P122),0)</f>
        <v>0</v>
      </c>
    </row>
    <row r="123" spans="1:15" ht="14.25" thickBot="1">
      <c r="A123" s="4">
        <f>Davalianeba!A123</f>
        <v>514</v>
      </c>
      <c r="B123" s="43" t="str">
        <f>Davalianeba!B123</f>
        <v>m. nacvliSvili</v>
      </c>
      <c r="C123" s="26">
        <f t="shared" si="1"/>
        <v>73.6098396</v>
      </c>
      <c r="D123" s="98">
        <f>D$3*IF((El_mricxveli!F123-El_mricxveli!E123)&gt;0,(El_mricxveli!F123-El_mricxveli!E123),0)</f>
        <v>11.1055464</v>
      </c>
      <c r="E123" s="98">
        <f>E$3*IF((El_mricxveli!G123-El_mricxveli!F123)&gt;0,(El_mricxveli!G123-El_mricxveli!F123),0)</f>
        <v>4.5561216</v>
      </c>
      <c r="F123" s="98">
        <f>F$3*IF((El_mricxveli!H123-El_mricxveli!G123)&gt;0,(El_mricxveli!H123-El_mricxveli!G123),0)</f>
        <v>8.4003492</v>
      </c>
      <c r="G123" s="98">
        <f>G$3*IF((El_mricxveli!I123-El_mricxveli!H123)&gt;0,(El_mricxveli!I123-El_mricxveli!H123),0)</f>
        <v>0</v>
      </c>
      <c r="H123" s="98">
        <f>H$3*IF((El_mricxveli!J123-El_mricxveli!I123)&gt;0,(El_mricxveli!J123-El_mricxveli!I123),0)</f>
        <v>0</v>
      </c>
      <c r="I123" s="98">
        <f>I$3*IF((El_mricxveli!K123-El_mricxveli!J123)&gt;0,(El_mricxveli!K123-El_mricxveli!J123),0)</f>
        <v>0</v>
      </c>
      <c r="J123" s="98">
        <f>J$3*IF((El_mricxveli!L123-El_mricxveli!K123)&gt;0,(El_mricxveli!L123-El_mricxveli!K123),0)</f>
        <v>0</v>
      </c>
      <c r="K123" s="98">
        <f>K$3*IF((El_mricxveli!M123-El_mricxveli!L123)&gt;0,(El_mricxveli!M123-El_mricxveli!L123),0)</f>
        <v>13.8107436</v>
      </c>
      <c r="L123" s="98">
        <f>L$3*IF((El_mricxveli!N123-El_mricxveli!M123)&gt;0,(El_mricxveli!N123-El_mricxveli!M123),0)</f>
        <v>34.882806</v>
      </c>
      <c r="M123" s="98">
        <f>M$3*IF((El_mricxveli!O123-El_mricxveli!N123)&gt;0,(El_mricxveli!O123-El_mricxveli!N123),0)</f>
        <v>0.8542727999999999</v>
      </c>
      <c r="N123" s="98">
        <f>N$3*IF((El_mricxveli!P123-El_mricxveli!O123)&gt;0,(El_mricxveli!P123-El_mricxveli!O123),0)</f>
        <v>0</v>
      </c>
      <c r="O123" s="98">
        <f>O$3*IF((El_mricxveli!Q123-El_mricxveli!P123)&gt;0,(El_mricxveli!Q123-El_mricxveli!P123),0)</f>
        <v>0</v>
      </c>
    </row>
    <row r="124" spans="1:15" ht="14.25" thickBot="1">
      <c r="A124" s="4">
        <f>Davalianeba!A124</f>
        <v>515</v>
      </c>
      <c r="B124" s="43" t="str">
        <f>Davalianeba!B124</f>
        <v>kandelaki</v>
      </c>
      <c r="C124" s="26">
        <f t="shared" si="1"/>
        <v>60.9381264</v>
      </c>
      <c r="D124" s="98">
        <f>D$3*IF((El_mricxveli!F124-El_mricxveli!E124)&gt;0,(El_mricxveli!F124-El_mricxveli!E124),0)</f>
        <v>1.8509244</v>
      </c>
      <c r="E124" s="98">
        <f>E$3*IF((El_mricxveli!G124-El_mricxveli!F124)&gt;0,(El_mricxveli!G124-El_mricxveli!F124),0)</f>
        <v>6.5494248</v>
      </c>
      <c r="F124" s="98">
        <f>F$3*IF((El_mricxveli!H124-El_mricxveli!G124)&gt;0,(El_mricxveli!H124-El_mricxveli!G124),0)</f>
        <v>0</v>
      </c>
      <c r="G124" s="98">
        <f>G$3*IF((El_mricxveli!I124-El_mricxveli!H124)&gt;0,(El_mricxveli!I124-El_mricxveli!H124),0)</f>
        <v>0</v>
      </c>
      <c r="H124" s="98">
        <f>H$3*IF((El_mricxveli!J124-El_mricxveli!I124)&gt;0,(El_mricxveli!J124-El_mricxveli!I124),0)</f>
        <v>0</v>
      </c>
      <c r="I124" s="98">
        <f>I$3*IF((El_mricxveli!K124-El_mricxveli!J124)&gt;0,(El_mricxveli!K124-El_mricxveli!J124),0)</f>
        <v>0</v>
      </c>
      <c r="J124" s="98">
        <f>J$3*IF((El_mricxveli!L124-El_mricxveli!K124)&gt;0,(El_mricxveli!L124-El_mricxveli!K124),0)</f>
        <v>0</v>
      </c>
      <c r="K124" s="98">
        <f>K$3*IF((El_mricxveli!M124-El_mricxveli!L124)&gt;0,(El_mricxveli!M124-El_mricxveli!L124),0)</f>
        <v>0</v>
      </c>
      <c r="L124" s="98">
        <f>L$3*IF((El_mricxveli!N124-El_mricxveli!M124)&gt;0,(El_mricxveli!N124-El_mricxveli!M124),0)</f>
        <v>45.7035948</v>
      </c>
      <c r="M124" s="98">
        <f>M$3*IF((El_mricxveli!O124-El_mricxveli!N124)&gt;0,(El_mricxveli!O124-El_mricxveli!N124),0)</f>
        <v>6.8341823999999995</v>
      </c>
      <c r="N124" s="98">
        <f>N$3*IF((El_mricxveli!P124-El_mricxveli!O124)&gt;0,(El_mricxveli!P124-El_mricxveli!O124),0)</f>
        <v>0</v>
      </c>
      <c r="O124" s="98">
        <f>O$3*IF((El_mricxveli!Q124-El_mricxveli!P124)&gt;0,(El_mricxveli!Q124-El_mricxveli!P124),0)</f>
        <v>0</v>
      </c>
    </row>
    <row r="125" spans="1:15" ht="14.25" thickBot="1">
      <c r="A125" s="4">
        <f>Davalianeba!A125</f>
        <v>516</v>
      </c>
      <c r="B125" s="43" t="str">
        <f>Davalianeba!B125</f>
        <v>j.janaSia - x.rcxilaZe</v>
      </c>
      <c r="C125" s="26">
        <f t="shared" si="1"/>
        <v>53.5344288</v>
      </c>
      <c r="D125" s="98">
        <f>D$3*IF((El_mricxveli!F125-El_mricxveli!E125)&gt;0,(El_mricxveli!F125-El_mricxveli!E125),0)</f>
        <v>1.5661668</v>
      </c>
      <c r="E125" s="98">
        <f>E$3*IF((El_mricxveli!G125-El_mricxveli!F125)&gt;0,(El_mricxveli!G125-El_mricxveli!F125),0)</f>
        <v>5.5527732</v>
      </c>
      <c r="F125" s="98">
        <f>F$3*IF((El_mricxveli!H125-El_mricxveli!G125)&gt;0,(El_mricxveli!H125-El_mricxveli!G125),0)</f>
        <v>1.7085455999999999</v>
      </c>
      <c r="G125" s="98">
        <f>G$3*IF((El_mricxveli!I125-El_mricxveli!H125)&gt;0,(El_mricxveli!I125-El_mricxveli!H125),0)</f>
        <v>2.2780608</v>
      </c>
      <c r="H125" s="98">
        <f>H$3*IF((El_mricxveli!J125-El_mricxveli!I125)&gt;0,(El_mricxveli!J125-El_mricxveli!I125),0)</f>
        <v>0</v>
      </c>
      <c r="I125" s="98">
        <f>I$3*IF((El_mricxveli!K125-El_mricxveli!J125)&gt;0,(El_mricxveli!K125-El_mricxveli!J125),0)</f>
        <v>0</v>
      </c>
      <c r="J125" s="98">
        <f>J$3*IF((El_mricxveli!L125-El_mricxveli!K125)&gt;0,(El_mricxveli!L125-El_mricxveli!K125),0)</f>
        <v>0</v>
      </c>
      <c r="K125" s="98">
        <f>K$3*IF((El_mricxveli!M125-El_mricxveli!L125)&gt;0,(El_mricxveli!M125-El_mricxveli!L125),0)</f>
        <v>17.3702136</v>
      </c>
      <c r="L125" s="98">
        <f>L$3*IF((El_mricxveli!N125-El_mricxveli!M125)&gt;0,(El_mricxveli!N125-El_mricxveli!M125),0)</f>
        <v>25.0586688</v>
      </c>
      <c r="M125" s="98">
        <f>M$3*IF((El_mricxveli!O125-El_mricxveli!N125)&gt;0,(El_mricxveli!O125-El_mricxveli!N125),0)</f>
        <v>0</v>
      </c>
      <c r="N125" s="98">
        <f>N$3*IF((El_mricxveli!P125-El_mricxveli!O125)&gt;0,(El_mricxveli!P125-El_mricxveli!O125),0)</f>
        <v>0</v>
      </c>
      <c r="O125" s="98">
        <f>O$3*IF((El_mricxveli!Q125-El_mricxveli!P125)&gt;0,(El_mricxveli!Q125-El_mricxveli!P125),0)</f>
        <v>0</v>
      </c>
    </row>
    <row r="126" spans="1:15" ht="14.25" thickBot="1">
      <c r="A126" s="4">
        <f>Davalianeba!A126</f>
        <v>517</v>
      </c>
      <c r="B126" s="43" t="str">
        <f>Davalianeba!B126</f>
        <v>გაბრიჩიძე ვახტანგი</v>
      </c>
      <c r="C126" s="26">
        <f t="shared" si="1"/>
        <v>96.3904476</v>
      </c>
      <c r="D126" s="98">
        <f>D$3*IF((El_mricxveli!F126-El_mricxveli!E126)&gt;0,(El_mricxveli!F126-El_mricxveli!E126),0)</f>
        <v>0</v>
      </c>
      <c r="E126" s="98">
        <f>E$3*IF((El_mricxveli!G126-El_mricxveli!F126)&gt;0,(El_mricxveli!G126-El_mricxveli!F126),0)</f>
        <v>0</v>
      </c>
      <c r="F126" s="98">
        <f>F$3*IF((El_mricxveli!H126-El_mricxveli!G126)&gt;0,(El_mricxveli!H126-El_mricxveli!G126),0)</f>
        <v>0</v>
      </c>
      <c r="G126" s="98">
        <f>G$3*IF((El_mricxveli!I126-El_mricxveli!H126)&gt;0,(El_mricxveli!I126-El_mricxveli!H126),0)</f>
        <v>0</v>
      </c>
      <c r="H126" s="98">
        <f>H$3*IF((El_mricxveli!J126-El_mricxveli!I126)&gt;0,(El_mricxveli!J126-El_mricxveli!I126),0)</f>
        <v>0</v>
      </c>
      <c r="I126" s="98">
        <f>I$3*IF((El_mricxveli!K126-El_mricxveli!J126)&gt;0,(El_mricxveli!K126-El_mricxveli!J126),0)</f>
        <v>0</v>
      </c>
      <c r="J126" s="98">
        <f>J$3*IF((El_mricxveli!L126-El_mricxveli!K126)&gt;0,(El_mricxveli!L126-El_mricxveli!K126),0)</f>
        <v>0</v>
      </c>
      <c r="K126" s="98">
        <f>K$3*IF((El_mricxveli!M126-El_mricxveli!L126)&gt;0,(El_mricxveli!M126-El_mricxveli!L126),0)</f>
        <v>0</v>
      </c>
      <c r="L126" s="98">
        <f>L$3*IF((El_mricxveli!N126-El_mricxveli!M126)&gt;0,(El_mricxveli!N126-El_mricxveli!M126),0)</f>
        <v>0</v>
      </c>
      <c r="M126" s="98">
        <f>M$3*IF((El_mricxveli!O126-El_mricxveli!N126)&gt;0,(El_mricxveli!O126-El_mricxveli!N126),0)</f>
        <v>0</v>
      </c>
      <c r="N126" s="98">
        <f>N$3*IF((El_mricxveli!P126-El_mricxveli!O126)&gt;0,(El_mricxveli!P126-El_mricxveli!O126),0)</f>
        <v>45.2764584</v>
      </c>
      <c r="O126" s="98">
        <f>O$3*IF((El_mricxveli!Q126-El_mricxveli!P126)&gt;0,(El_mricxveli!Q126-El_mricxveli!P126),0)</f>
        <v>51.1139892</v>
      </c>
    </row>
    <row r="127" spans="1:15" ht="14.25" thickBot="1">
      <c r="A127" s="4">
        <f>Davalianeba!A127</f>
        <v>518</v>
      </c>
      <c r="B127" s="43" t="str">
        <f>Davalianeba!B127</f>
        <v>გაბრიჩიძე ვახტანგი</v>
      </c>
      <c r="C127" s="26">
        <f t="shared" si="1"/>
        <v>0</v>
      </c>
      <c r="D127" s="98">
        <f>D$3*IF((El_mricxveli!F127-El_mricxveli!E127)&gt;0,(El_mricxveli!F127-El_mricxveli!E127),0)</f>
        <v>0</v>
      </c>
      <c r="E127" s="98">
        <f>E$3*IF((El_mricxveli!G127-El_mricxveli!F127)&gt;0,(El_mricxveli!G127-El_mricxveli!F127),0)</f>
        <v>0</v>
      </c>
      <c r="F127" s="98">
        <f>F$3*IF((El_mricxveli!H127-El_mricxveli!G127)&gt;0,(El_mricxveli!H127-El_mricxveli!G127),0)</f>
        <v>0</v>
      </c>
      <c r="G127" s="98">
        <f>G$3*IF((El_mricxveli!I127-El_mricxveli!H127)&gt;0,(El_mricxveli!I127-El_mricxveli!H127),0)</f>
        <v>0</v>
      </c>
      <c r="H127" s="98">
        <f>H$3*IF((El_mricxveli!J127-El_mricxveli!I127)&gt;0,(El_mricxveli!J127-El_mricxveli!I127),0)</f>
        <v>0</v>
      </c>
      <c r="I127" s="98">
        <f>I$3*IF((El_mricxveli!K127-El_mricxveli!J127)&gt;0,(El_mricxveli!K127-El_mricxveli!J127),0)</f>
        <v>0</v>
      </c>
      <c r="J127" s="98">
        <f>J$3*IF((El_mricxveli!L127-El_mricxveli!K127)&gt;0,(El_mricxveli!L127-El_mricxveli!K127),0)</f>
        <v>0</v>
      </c>
      <c r="K127" s="98">
        <f>K$3*IF((El_mricxveli!M127-El_mricxveli!L127)&gt;0,(El_mricxveli!M127-El_mricxveli!L127),0)</f>
        <v>0</v>
      </c>
      <c r="L127" s="98">
        <f>L$3*IF((El_mricxveli!N127-El_mricxveli!M127)&gt;0,(El_mricxveli!N127-El_mricxveli!M127),0)</f>
        <v>0</v>
      </c>
      <c r="M127" s="98">
        <f>M$3*IF((El_mricxveli!O127-El_mricxveli!N127)&gt;0,(El_mricxveli!O127-El_mricxveli!N127),0)</f>
        <v>0</v>
      </c>
      <c r="N127" s="98">
        <f>N$3*IF((El_mricxveli!P127-El_mricxveli!O127)&gt;0,(El_mricxveli!P127-El_mricxveli!O127),0)</f>
        <v>0</v>
      </c>
      <c r="O127" s="98">
        <f>O$3*IF((El_mricxveli!Q127-El_mricxveli!P127)&gt;0,(El_mricxveli!Q127-El_mricxveli!P127),0)</f>
        <v>0</v>
      </c>
    </row>
    <row r="128" spans="1:15" ht="14.25" thickBot="1">
      <c r="A128" s="4">
        <f>Davalianeba!A128</f>
        <v>519</v>
      </c>
      <c r="B128" s="43" t="str">
        <f>Davalianeba!B128</f>
        <v>T. seferTelaZe-guncaZe</v>
      </c>
      <c r="C128" s="26">
        <f t="shared" si="1"/>
        <v>117.1777524</v>
      </c>
      <c r="D128" s="98">
        <f>D$3*IF((El_mricxveli!F128-El_mricxveli!E128)&gt;0,(El_mricxveli!F128-El_mricxveli!E128),0)</f>
        <v>6.9765612</v>
      </c>
      <c r="E128" s="98">
        <f>E$3*IF((El_mricxveli!G128-El_mricxveli!F128)&gt;0,(El_mricxveli!G128-El_mricxveli!F128),0)</f>
        <v>8.4003492</v>
      </c>
      <c r="F128" s="98">
        <f>F$3*IF((El_mricxveli!H128-El_mricxveli!G128)&gt;0,(El_mricxveli!H128-El_mricxveli!G128),0)</f>
        <v>2.135682</v>
      </c>
      <c r="G128" s="98">
        <f>G$3*IF((El_mricxveli!I128-El_mricxveli!H128)&gt;0,(El_mricxveli!I128-El_mricxveli!H128),0)</f>
        <v>27.9062448</v>
      </c>
      <c r="H128" s="98">
        <f>H$3*IF((El_mricxveli!J128-El_mricxveli!I128)&gt;0,(El_mricxveli!J128-El_mricxveli!I128),0)</f>
        <v>0</v>
      </c>
      <c r="I128" s="98">
        <f>I$3*IF((El_mricxveli!K128-El_mricxveli!J128)&gt;0,(El_mricxveli!K128-El_mricxveli!J128),0)</f>
        <v>0</v>
      </c>
      <c r="J128" s="98">
        <f>J$3*IF((El_mricxveli!L128-El_mricxveli!K128)&gt;0,(El_mricxveli!L128-El_mricxveli!K128),0)</f>
        <v>0</v>
      </c>
      <c r="K128" s="98">
        <f>K$3*IF((El_mricxveli!M128-El_mricxveli!L128)&gt;0,(El_mricxveli!M128-El_mricxveli!L128),0)</f>
        <v>33.0318816</v>
      </c>
      <c r="L128" s="98">
        <f>L$3*IF((El_mricxveli!N128-El_mricxveli!M128)&gt;0,(El_mricxveli!N128-El_mricxveli!M128),0)</f>
        <v>38.7270336</v>
      </c>
      <c r="M128" s="98">
        <f>M$3*IF((El_mricxveli!O128-El_mricxveli!N128)&gt;0,(El_mricxveli!O128-El_mricxveli!N128),0)</f>
        <v>0</v>
      </c>
      <c r="N128" s="98">
        <f>N$3*IF((El_mricxveli!P128-El_mricxveli!O128)&gt;0,(El_mricxveli!P128-El_mricxveli!O128),0)</f>
        <v>0</v>
      </c>
      <c r="O128" s="98">
        <f>O$3*IF((El_mricxveli!Q128-El_mricxveli!P128)&gt;0,(El_mricxveli!Q128-El_mricxveli!P128),0)</f>
        <v>0</v>
      </c>
    </row>
    <row r="129" spans="1:15" ht="14.25" thickBot="1">
      <c r="A129" s="4">
        <f>Davalianeba!A129</f>
        <v>520</v>
      </c>
      <c r="B129" s="43" t="str">
        <f>Davalianeba!B129</f>
        <v>T. seferTelaZe-guncaZe</v>
      </c>
      <c r="C129" s="26">
        <f t="shared" si="1"/>
        <v>0</v>
      </c>
      <c r="D129" s="98">
        <f>D$3*IF((El_mricxveli!F129-El_mricxveli!E129)&gt;0,(El_mricxveli!F129-El_mricxveli!E129),0)</f>
        <v>0</v>
      </c>
      <c r="E129" s="98">
        <f>E$3*IF((El_mricxveli!G129-El_mricxveli!F129)&gt;0,(El_mricxveli!G129-El_mricxveli!F129),0)</f>
        <v>0</v>
      </c>
      <c r="F129" s="98">
        <f>F$3*IF((El_mricxveli!H129-El_mricxveli!G129)&gt;0,(El_mricxveli!H129-El_mricxveli!G129),0)</f>
        <v>0</v>
      </c>
      <c r="G129" s="98">
        <f>G$3*IF((El_mricxveli!I129-El_mricxveli!H129)&gt;0,(El_mricxveli!I129-El_mricxveli!H129),0)</f>
        <v>0</v>
      </c>
      <c r="H129" s="98">
        <f>H$3*IF((El_mricxveli!J129-El_mricxveli!I129)&gt;0,(El_mricxveli!J129-El_mricxveli!I129),0)</f>
        <v>0</v>
      </c>
      <c r="I129" s="98">
        <f>I$3*IF((El_mricxveli!K129-El_mricxveli!J129)&gt;0,(El_mricxveli!K129-El_mricxveli!J129),0)</f>
        <v>0</v>
      </c>
      <c r="J129" s="98">
        <f>J$3*IF((El_mricxveli!L129-El_mricxveli!K129)&gt;0,(El_mricxveli!L129-El_mricxveli!K129),0)</f>
        <v>0</v>
      </c>
      <c r="K129" s="98">
        <f>K$3*IF((El_mricxveli!M129-El_mricxveli!L129)&gt;0,(El_mricxveli!M129-El_mricxveli!L129),0)</f>
        <v>0</v>
      </c>
      <c r="L129" s="98">
        <f>L$3*IF((El_mricxveli!N129-El_mricxveli!M129)&gt;0,(El_mricxveli!N129-El_mricxveli!M129),0)</f>
        <v>0</v>
      </c>
      <c r="M129" s="98">
        <f>M$3*IF((El_mricxveli!O129-El_mricxveli!N129)&gt;0,(El_mricxveli!O129-El_mricxveli!N129),0)</f>
        <v>0</v>
      </c>
      <c r="N129" s="98">
        <f>N$3*IF((El_mricxveli!P129-El_mricxveli!O129)&gt;0,(El_mricxveli!P129-El_mricxveli!O129),0)</f>
        <v>0</v>
      </c>
      <c r="O129" s="98">
        <f>O$3*IF((El_mricxveli!Q129-El_mricxveli!P129)&gt;0,(El_mricxveli!Q129-El_mricxveli!P129),0)</f>
        <v>0</v>
      </c>
    </row>
    <row r="130" spans="1:15" ht="14.25" thickBot="1">
      <c r="A130" s="4">
        <f>Davalianeba!A130</f>
        <v>521</v>
      </c>
      <c r="B130" s="43" t="str">
        <f>Davalianeba!B130</f>
        <v>მ.ასათიანი</v>
      </c>
      <c r="C130" s="26">
        <f t="shared" si="1"/>
        <v>15.8040468</v>
      </c>
      <c r="D130" s="98">
        <f>D$3*IF((El_mricxveli!F130-El_mricxveli!E130)&gt;0,(El_mricxveli!F130-El_mricxveli!E130),0)</f>
        <v>0</v>
      </c>
      <c r="E130" s="98">
        <f>E$3*IF((El_mricxveli!G130-El_mricxveli!F130)&gt;0,(El_mricxveli!G130-El_mricxveli!F130),0)</f>
        <v>0</v>
      </c>
      <c r="F130" s="98">
        <f>F$3*IF((El_mricxveli!H130-El_mricxveli!G130)&gt;0,(El_mricxveli!H130-El_mricxveli!G130),0)</f>
        <v>0</v>
      </c>
      <c r="G130" s="98">
        <f>G$3*IF((El_mricxveli!I130-El_mricxveli!H130)&gt;0,(El_mricxveli!I130-El_mricxveli!H130),0)</f>
        <v>0</v>
      </c>
      <c r="H130" s="98">
        <f>H$3*IF((El_mricxveli!J130-El_mricxveli!I130)&gt;0,(El_mricxveli!J130-El_mricxveli!I130),0)</f>
        <v>0</v>
      </c>
      <c r="I130" s="98">
        <f>I$3*IF((El_mricxveli!K130-El_mricxveli!J130)&gt;0,(El_mricxveli!K130-El_mricxveli!J130),0)</f>
        <v>0</v>
      </c>
      <c r="J130" s="98">
        <f>J$3*IF((El_mricxveli!L130-El_mricxveli!K130)&gt;0,(El_mricxveli!L130-El_mricxveli!K130),0)</f>
        <v>0</v>
      </c>
      <c r="K130" s="98">
        <f>K$3*IF((El_mricxveli!M130-El_mricxveli!L130)&gt;0,(El_mricxveli!M130-El_mricxveli!L130),0)</f>
        <v>0</v>
      </c>
      <c r="L130" s="98">
        <f>L$3*IF((El_mricxveli!N130-El_mricxveli!M130)&gt;0,(El_mricxveli!N130-El_mricxveli!M130),0)</f>
        <v>0</v>
      </c>
      <c r="M130" s="98">
        <f>M$3*IF((El_mricxveli!O130-El_mricxveli!N130)&gt;0,(El_mricxveli!O130-El_mricxveli!N130),0)</f>
        <v>8.1155916</v>
      </c>
      <c r="N130" s="98">
        <f>N$3*IF((El_mricxveli!P130-El_mricxveli!O130)&gt;0,(El_mricxveli!P130-El_mricxveli!O130),0)</f>
        <v>7.6884552</v>
      </c>
      <c r="O130" s="98">
        <f>O$3*IF((El_mricxveli!Q130-El_mricxveli!P130)&gt;0,(El_mricxveli!Q130-El_mricxveli!P130),0)</f>
        <v>0</v>
      </c>
    </row>
    <row r="131" spans="1:15" ht="14.25" thickBot="1">
      <c r="A131" s="4">
        <f>Davalianeba!A131</f>
        <v>522</v>
      </c>
      <c r="B131" s="43" t="str">
        <f>Davalianeba!B131</f>
        <v>m.kilaZe</v>
      </c>
      <c r="C131" s="26">
        <f t="shared" si="1"/>
        <v>27.621487199999997</v>
      </c>
      <c r="D131" s="98">
        <f>D$3*IF((El_mricxveli!F131-El_mricxveli!E131)&gt;0,(El_mricxveli!F131-El_mricxveli!E131),0)</f>
        <v>0</v>
      </c>
      <c r="E131" s="98">
        <f>E$3*IF((El_mricxveli!G131-El_mricxveli!F131)&gt;0,(El_mricxveli!G131-El_mricxveli!F131),0)</f>
        <v>0</v>
      </c>
      <c r="F131" s="98">
        <f>F$3*IF((El_mricxveli!H131-El_mricxveli!G131)&gt;0,(El_mricxveli!H131-El_mricxveli!G131),0)</f>
        <v>0</v>
      </c>
      <c r="G131" s="98">
        <f>G$3*IF((El_mricxveli!I131-El_mricxveli!H131)&gt;0,(El_mricxveli!I131-El_mricxveli!H131),0)</f>
        <v>0</v>
      </c>
      <c r="H131" s="98">
        <f>H$3*IF((El_mricxveli!J131-El_mricxveli!I131)&gt;0,(El_mricxveli!J131-El_mricxveli!I131),0)</f>
        <v>0</v>
      </c>
      <c r="I131" s="98">
        <f>I$3*IF((El_mricxveli!K131-El_mricxveli!J131)&gt;0,(El_mricxveli!K131-El_mricxveli!J131),0)</f>
        <v>0</v>
      </c>
      <c r="J131" s="98">
        <f>J$3*IF((El_mricxveli!L131-El_mricxveli!K131)&gt;0,(El_mricxveli!L131-El_mricxveli!K131),0)</f>
        <v>0</v>
      </c>
      <c r="K131" s="98">
        <f>K$3*IF((El_mricxveli!M131-El_mricxveli!L131)&gt;0,(El_mricxveli!M131-El_mricxveli!L131),0)</f>
        <v>22.4958504</v>
      </c>
      <c r="L131" s="98">
        <f>L$3*IF((El_mricxveli!N131-El_mricxveli!M131)&gt;0,(El_mricxveli!N131-El_mricxveli!M131),0)</f>
        <v>5.1256368</v>
      </c>
      <c r="M131" s="98">
        <f>M$3*IF((El_mricxveli!O131-El_mricxveli!N131)&gt;0,(El_mricxveli!O131-El_mricxveli!N131),0)</f>
        <v>0</v>
      </c>
      <c r="N131" s="98">
        <f>N$3*IF((El_mricxveli!P131-El_mricxveli!O131)&gt;0,(El_mricxveli!P131-El_mricxveli!O131),0)</f>
        <v>0</v>
      </c>
      <c r="O131" s="98">
        <f>O$3*IF((El_mricxveli!Q131-El_mricxveli!P131)&gt;0,(El_mricxveli!Q131-El_mricxveli!P131),0)</f>
        <v>0</v>
      </c>
    </row>
    <row r="132" spans="1:15" ht="14.25" thickBot="1">
      <c r="A132" s="4">
        <f>Davalianeba!A132</f>
        <v>523</v>
      </c>
      <c r="B132" s="43" t="str">
        <f>Davalianeba!B132</f>
        <v>n.janeliZe</v>
      </c>
      <c r="C132" s="26">
        <f t="shared" si="1"/>
        <v>211.7172756</v>
      </c>
      <c r="D132" s="98">
        <f>D$3*IF((El_mricxveli!F132-El_mricxveli!E132)&gt;0,(El_mricxveli!F132-El_mricxveli!E132),0)</f>
        <v>10.3936524</v>
      </c>
      <c r="E132" s="98">
        <f>E$3*IF((El_mricxveli!G132-El_mricxveli!F132)&gt;0,(El_mricxveli!G132-El_mricxveli!F132),0)</f>
        <v>68.7689604</v>
      </c>
      <c r="F132" s="98">
        <f>F$3*IF((El_mricxveli!H132-El_mricxveli!G132)&gt;0,(El_mricxveli!H132-El_mricxveli!G132),0)</f>
        <v>5.2680156</v>
      </c>
      <c r="G132" s="98">
        <f>G$3*IF((El_mricxveli!I132-El_mricxveli!H132)&gt;0,(El_mricxveli!I132-El_mricxveli!H132),0)</f>
        <v>3.9866064</v>
      </c>
      <c r="H132" s="98">
        <f>H$3*IF((El_mricxveli!J132-El_mricxveli!I132)&gt;0,(El_mricxveli!J132-El_mricxveli!I132),0)</f>
        <v>0</v>
      </c>
      <c r="I132" s="98">
        <f>I$3*IF((El_mricxveli!K132-El_mricxveli!J132)&gt;0,(El_mricxveli!K132-El_mricxveli!J132),0)</f>
        <v>19.221138</v>
      </c>
      <c r="J132" s="98">
        <f>J$3*IF((El_mricxveli!L132-El_mricxveli!K132)&gt;0,(El_mricxveli!L132-El_mricxveli!K132),0)</f>
        <v>20.2177896</v>
      </c>
      <c r="K132" s="98">
        <f>K$3*IF((El_mricxveli!M132-El_mricxveli!L132)&gt;0,(El_mricxveli!M132-El_mricxveli!L132),0)</f>
        <v>58.375308</v>
      </c>
      <c r="L132" s="98">
        <f>L$3*IF((El_mricxveli!N132-El_mricxveli!M132)&gt;0,(El_mricxveli!N132-El_mricxveli!M132),0)</f>
        <v>25.4858052</v>
      </c>
      <c r="M132" s="98">
        <f>M$3*IF((El_mricxveli!O132-El_mricxveli!N132)&gt;0,(El_mricxveli!O132-El_mricxveli!N132),0)</f>
        <v>0</v>
      </c>
      <c r="N132" s="98">
        <f>N$3*IF((El_mricxveli!P132-El_mricxveli!O132)&gt;0,(El_mricxveli!P132-El_mricxveli!O132),0)</f>
        <v>0</v>
      </c>
      <c r="O132" s="98">
        <f>O$3*IF((El_mricxveli!Q132-El_mricxveli!P132)&gt;0,(El_mricxveli!Q132-El_mricxveli!P132),0)</f>
        <v>0</v>
      </c>
    </row>
    <row r="133" spans="1:15" ht="14.25" thickBot="1">
      <c r="A133" s="4">
        <f>Davalianeba!A133</f>
        <v>524</v>
      </c>
      <c r="B133" s="43" t="str">
        <f>Davalianeba!B133</f>
        <v>x. CxeiZe</v>
      </c>
      <c r="C133" s="26">
        <f t="shared" si="1"/>
        <v>0</v>
      </c>
      <c r="D133" s="98">
        <f>D$3*IF((El_mricxveli!F133-El_mricxveli!E133)&gt;0,(El_mricxveli!F133-El_mricxveli!E133),0)</f>
        <v>0</v>
      </c>
      <c r="E133" s="98">
        <f>E$3*IF((El_mricxveli!G133-El_mricxveli!F133)&gt;0,(El_mricxveli!G133-El_mricxveli!F133),0)</f>
        <v>0</v>
      </c>
      <c r="F133" s="98">
        <f>F$3*IF((El_mricxveli!H133-El_mricxveli!G133)&gt;0,(El_mricxveli!H133-El_mricxveli!G133),0)</f>
        <v>0</v>
      </c>
      <c r="G133" s="98">
        <f>G$3*IF((El_mricxveli!I133-El_mricxveli!H133)&gt;0,(El_mricxveli!I133-El_mricxveli!H133),0)</f>
        <v>0</v>
      </c>
      <c r="H133" s="98">
        <f>H$3*IF((El_mricxveli!J133-El_mricxveli!I133)&gt;0,(El_mricxveli!J133-El_mricxveli!I133),0)</f>
        <v>0</v>
      </c>
      <c r="I133" s="98">
        <f>I$3*IF((El_mricxveli!K133-El_mricxveli!J133)&gt;0,(El_mricxveli!K133-El_mricxveli!J133),0)</f>
        <v>0</v>
      </c>
      <c r="J133" s="98">
        <f>J$3*IF((El_mricxveli!L133-El_mricxveli!K133)&gt;0,(El_mricxveli!L133-El_mricxveli!K133),0)</f>
        <v>0</v>
      </c>
      <c r="K133" s="98">
        <f>K$3*IF((El_mricxveli!M133-El_mricxveli!L133)&gt;0,(El_mricxveli!M133-El_mricxveli!L133),0)</f>
        <v>0</v>
      </c>
      <c r="L133" s="98">
        <f>L$3*IF((El_mricxveli!N133-El_mricxveli!M133)&gt;0,(El_mricxveli!N133-El_mricxveli!M133),0)</f>
        <v>0</v>
      </c>
      <c r="M133" s="98">
        <f>M$3*IF((El_mricxveli!O133-El_mricxveli!N133)&gt;0,(El_mricxveli!O133-El_mricxveli!N133),0)</f>
        <v>0</v>
      </c>
      <c r="N133" s="98">
        <f>N$3*IF((El_mricxveli!P133-El_mricxveli!O133)&gt;0,(El_mricxveli!P133-El_mricxveli!O133),0)</f>
        <v>0</v>
      </c>
      <c r="O133" s="98">
        <f>O$3*IF((El_mricxveli!Q133-El_mricxveli!P133)&gt;0,(El_mricxveli!Q133-El_mricxveli!P133),0)</f>
        <v>0</v>
      </c>
    </row>
    <row r="134" spans="1:15" ht="14.25" thickBot="1">
      <c r="A134" s="4">
        <f>Davalianeba!A134</f>
        <v>525</v>
      </c>
      <c r="B134" s="43" t="str">
        <f>Davalianeba!B134</f>
        <v>xoluaSvili</v>
      </c>
      <c r="C134" s="26">
        <f t="shared" si="1"/>
        <v>104.5060392</v>
      </c>
      <c r="D134" s="98">
        <f>D$3*IF((El_mricxveli!F134-El_mricxveli!E134)&gt;0,(El_mricxveli!F134-El_mricxveli!E134),0)</f>
        <v>0</v>
      </c>
      <c r="E134" s="98">
        <f>E$3*IF((El_mricxveli!G134-El_mricxveli!F134)&gt;0,(El_mricxveli!G134-El_mricxveli!F134),0)</f>
        <v>0</v>
      </c>
      <c r="F134" s="98">
        <f>F$3*IF((El_mricxveli!H134-El_mricxveli!G134)&gt;0,(El_mricxveli!H134-El_mricxveli!G134),0)</f>
        <v>0</v>
      </c>
      <c r="G134" s="98">
        <f>G$3*IF((El_mricxveli!I134-El_mricxveli!H134)&gt;0,(El_mricxveli!I134-El_mricxveli!H134),0)</f>
        <v>0</v>
      </c>
      <c r="H134" s="98">
        <f>H$3*IF((El_mricxveli!J134-El_mricxveli!I134)&gt;0,(El_mricxveli!J134-El_mricxveli!I134),0)</f>
        <v>0</v>
      </c>
      <c r="I134" s="98">
        <f>I$3*IF((El_mricxveli!K134-El_mricxveli!J134)&gt;0,(El_mricxveli!K134-El_mricxveli!J134),0)</f>
        <v>0</v>
      </c>
      <c r="J134" s="98">
        <f>J$3*IF((El_mricxveli!L134-El_mricxveli!K134)&gt;0,(El_mricxveli!L134-El_mricxveli!K134),0)</f>
        <v>0</v>
      </c>
      <c r="K134" s="98">
        <f>K$3*IF((El_mricxveli!M134-El_mricxveli!L134)&gt;0,(El_mricxveli!M134-El_mricxveli!L134),0)</f>
        <v>66.918036</v>
      </c>
      <c r="L134" s="98">
        <f>L$3*IF((El_mricxveli!N134-El_mricxveli!M134)&gt;0,(El_mricxveli!N134-El_mricxveli!M134),0)</f>
        <v>37.5880032</v>
      </c>
      <c r="M134" s="98">
        <f>M$3*IF((El_mricxveli!O134-El_mricxveli!N134)&gt;0,(El_mricxveli!O134-El_mricxveli!N134),0)</f>
        <v>0</v>
      </c>
      <c r="N134" s="98">
        <f>N$3*IF((El_mricxveli!P134-El_mricxveli!O134)&gt;0,(El_mricxveli!P134-El_mricxveli!O134),0)</f>
        <v>0</v>
      </c>
      <c r="O134" s="98">
        <f>O$3*IF((El_mricxveli!Q134-El_mricxveli!P134)&gt;0,(El_mricxveli!Q134-El_mricxveli!P134),0)</f>
        <v>0</v>
      </c>
    </row>
    <row r="135" spans="1:15" ht="14.25" thickBot="1">
      <c r="A135" s="4">
        <f>Davalianeba!A135</f>
        <v>526</v>
      </c>
      <c r="B135" s="43" t="str">
        <f>Davalianeba!B135</f>
        <v>i.jinWvelaZe</v>
      </c>
      <c r="C135" s="26">
        <f t="shared" si="1"/>
        <v>154.76575559999998</v>
      </c>
      <c r="D135" s="98">
        <f>D$3*IF((El_mricxveli!F135-El_mricxveli!E135)&gt;0,(El_mricxveli!F135-El_mricxveli!E135),0)</f>
        <v>8.542728</v>
      </c>
      <c r="E135" s="98">
        <f>E$3*IF((El_mricxveli!G135-El_mricxveli!F135)&gt;0,(El_mricxveli!G135-El_mricxveli!F135),0)</f>
        <v>5.695152</v>
      </c>
      <c r="F135" s="98">
        <f>F$3*IF((El_mricxveli!H135-El_mricxveli!G135)&gt;0,(El_mricxveli!H135-El_mricxveli!G135),0)</f>
        <v>8.4003492</v>
      </c>
      <c r="G135" s="98">
        <f>G$3*IF((El_mricxveli!I135-El_mricxveli!H135)&gt;0,(El_mricxveli!I135-El_mricxveli!H135),0)</f>
        <v>7.4036976</v>
      </c>
      <c r="H135" s="98">
        <f>H$3*IF((El_mricxveli!J135-El_mricxveli!I135)&gt;0,(El_mricxveli!J135-El_mricxveli!I135),0)</f>
        <v>0</v>
      </c>
      <c r="I135" s="98">
        <f>I$3*IF((El_mricxveli!K135-El_mricxveli!J135)&gt;0,(El_mricxveli!K135-El_mricxveli!J135),0)</f>
        <v>4.5561216</v>
      </c>
      <c r="J135" s="98">
        <f>J$3*IF((El_mricxveli!L135-El_mricxveli!K135)&gt;0,(El_mricxveli!L135-El_mricxveli!K135),0)</f>
        <v>0</v>
      </c>
      <c r="K135" s="98">
        <f>K$3*IF((El_mricxveli!M135-El_mricxveli!L135)&gt;0,(El_mricxveli!M135-El_mricxveli!L135),0)</f>
        <v>20.2177896</v>
      </c>
      <c r="L135" s="98">
        <f>L$3*IF((El_mricxveli!N135-El_mricxveli!M135)&gt;0,(El_mricxveli!N135-El_mricxveli!M135),0)</f>
        <v>74.6064912</v>
      </c>
      <c r="M135" s="98">
        <f>M$3*IF((El_mricxveli!O135-El_mricxveli!N135)&gt;0,(El_mricxveli!O135-El_mricxveli!N135),0)</f>
        <v>25.3434264</v>
      </c>
      <c r="N135" s="98">
        <f>N$3*IF((El_mricxveli!P135-El_mricxveli!O135)&gt;0,(El_mricxveli!P135-El_mricxveli!O135),0)</f>
        <v>0</v>
      </c>
      <c r="O135" s="98">
        <f>O$3*IF((El_mricxveli!Q135-El_mricxveli!P135)&gt;0,(El_mricxveli!Q135-El_mricxveli!P135),0)</f>
        <v>0</v>
      </c>
    </row>
    <row r="136" spans="1:15" ht="14.25" thickBot="1">
      <c r="A136" s="4">
        <f>Davalianeba!A136</f>
        <v>527</v>
      </c>
      <c r="B136" s="43" t="str">
        <f>Davalianeba!B136</f>
        <v>T. odiSaria</v>
      </c>
      <c r="C136" s="26">
        <f aca="true" t="shared" si="2" ref="C136:C148">SUM(D136:O136)</f>
        <v>76.7421732</v>
      </c>
      <c r="D136" s="98">
        <f>D$3*IF((El_mricxveli!F136-El_mricxveli!E136)&gt;0,(El_mricxveli!F136-El_mricxveli!E136),0)</f>
        <v>11.1055464</v>
      </c>
      <c r="E136" s="98">
        <f>E$3*IF((El_mricxveli!G136-El_mricxveli!F136)&gt;0,(El_mricxveli!G136-El_mricxveli!F136),0)</f>
        <v>8.9698644</v>
      </c>
      <c r="F136" s="98">
        <f>F$3*IF((El_mricxveli!H136-El_mricxveli!G136)&gt;0,(El_mricxveli!H136-El_mricxveli!G136),0)</f>
        <v>2.9899548</v>
      </c>
      <c r="G136" s="98">
        <f>G$3*IF((El_mricxveli!I136-El_mricxveli!H136)&gt;0,(El_mricxveli!I136-El_mricxveli!H136),0)</f>
        <v>0</v>
      </c>
      <c r="H136" s="98">
        <f>H$3*IF((El_mricxveli!J136-El_mricxveli!I136)&gt;0,(El_mricxveli!J136-El_mricxveli!I136),0)</f>
        <v>0</v>
      </c>
      <c r="I136" s="98">
        <f>I$3*IF((El_mricxveli!K136-El_mricxveli!J136)&gt;0,(El_mricxveli!K136-El_mricxveli!J136),0)</f>
        <v>0</v>
      </c>
      <c r="J136" s="98">
        <f>J$3*IF((El_mricxveli!L136-El_mricxveli!K136)&gt;0,(El_mricxveli!L136-El_mricxveli!K136),0)</f>
        <v>0</v>
      </c>
      <c r="K136" s="98">
        <f>K$3*IF((El_mricxveli!M136-El_mricxveli!L136)&gt;0,(El_mricxveli!M136-El_mricxveli!L136),0)</f>
        <v>19.0787592</v>
      </c>
      <c r="L136" s="98">
        <f>L$3*IF((El_mricxveli!N136-El_mricxveli!M136)&gt;0,(El_mricxveli!N136-El_mricxveli!M136),0)</f>
        <v>34.5980484</v>
      </c>
      <c r="M136" s="98">
        <f>M$3*IF((El_mricxveli!O136-El_mricxveli!N136)&gt;0,(El_mricxveli!O136-El_mricxveli!N136),0)</f>
        <v>0</v>
      </c>
      <c r="N136" s="98">
        <f>N$3*IF((El_mricxveli!P136-El_mricxveli!O136)&gt;0,(El_mricxveli!P136-El_mricxveli!O136),0)</f>
        <v>0</v>
      </c>
      <c r="O136" s="98">
        <f>O$3*IF((El_mricxveli!Q136-El_mricxveli!P136)&gt;0,(El_mricxveli!Q136-El_mricxveli!P136),0)</f>
        <v>0</v>
      </c>
    </row>
    <row r="137" spans="1:15" ht="14.25" thickBot="1">
      <c r="A137" s="4">
        <f>Davalianeba!A137</f>
        <v>528</v>
      </c>
      <c r="B137" s="43" t="str">
        <f>Davalianeba!B137</f>
        <v>s.megeneiSvili</v>
      </c>
      <c r="C137" s="26">
        <f t="shared" si="2"/>
        <v>164.3051352</v>
      </c>
      <c r="D137" s="98">
        <f>D$3*IF((El_mricxveli!F137-El_mricxveli!E137)&gt;0,(El_mricxveli!F137-El_mricxveli!E137),0)</f>
        <v>15.661668</v>
      </c>
      <c r="E137" s="98">
        <f>E$3*IF((El_mricxveli!G137-El_mricxveli!F137)&gt;0,(El_mricxveli!G137-El_mricxveli!F137),0)</f>
        <v>14.6650164</v>
      </c>
      <c r="F137" s="98">
        <f>F$3*IF((El_mricxveli!H137-El_mricxveli!G137)&gt;0,(El_mricxveli!H137-El_mricxveli!G137),0)</f>
        <v>17.085456</v>
      </c>
      <c r="G137" s="98">
        <f>G$3*IF((El_mricxveli!I137-El_mricxveli!H137)&gt;0,(El_mricxveli!I137-El_mricxveli!H137),0)</f>
        <v>5.9799096</v>
      </c>
      <c r="H137" s="98">
        <f>H$3*IF((El_mricxveli!J137-El_mricxveli!I137)&gt;0,(El_mricxveli!J137-El_mricxveli!I137),0)</f>
        <v>0</v>
      </c>
      <c r="I137" s="98">
        <f>I$3*IF((El_mricxveli!K137-El_mricxveli!J137)&gt;0,(El_mricxveli!K137-El_mricxveli!J137),0)</f>
        <v>0</v>
      </c>
      <c r="J137" s="98">
        <f>J$3*IF((El_mricxveli!L137-El_mricxveli!K137)&gt;0,(El_mricxveli!L137-El_mricxveli!K137),0)</f>
        <v>0</v>
      </c>
      <c r="K137" s="98">
        <f>K$3*IF((El_mricxveli!M137-El_mricxveli!L137)&gt;0,(El_mricxveli!M137-El_mricxveli!L137),0)</f>
        <v>50.9716104</v>
      </c>
      <c r="L137" s="98">
        <f>L$3*IF((El_mricxveli!N137-El_mricxveli!M137)&gt;0,(El_mricxveli!N137-El_mricxveli!M137),0)</f>
        <v>52.9649136</v>
      </c>
      <c r="M137" s="98">
        <f>M$3*IF((El_mricxveli!O137-El_mricxveli!N137)&gt;0,(El_mricxveli!O137-El_mricxveli!N137),0)</f>
        <v>6.9765612</v>
      </c>
      <c r="N137" s="98">
        <f>N$3*IF((El_mricxveli!P137-El_mricxveli!O137)&gt;0,(El_mricxveli!P137-El_mricxveli!O137),0)</f>
        <v>0</v>
      </c>
      <c r="O137" s="98">
        <f>O$3*IF((El_mricxveli!Q137-El_mricxveli!P137)&gt;0,(El_mricxveli!Q137-El_mricxveli!P137),0)</f>
        <v>0</v>
      </c>
    </row>
    <row r="138" spans="1:15" ht="14.25" thickBot="1">
      <c r="A138" s="4">
        <f>Davalianeba!A138</f>
        <v>529</v>
      </c>
      <c r="B138" s="43" t="str">
        <f>Davalianeba!B138</f>
        <v>m. Sengelia</v>
      </c>
      <c r="C138" s="26">
        <f t="shared" si="2"/>
        <v>17.085456</v>
      </c>
      <c r="D138" s="98">
        <f>D$3*IF((El_mricxveli!F138-El_mricxveli!E138)&gt;0,(El_mricxveli!F138-El_mricxveli!E138),0)</f>
        <v>0</v>
      </c>
      <c r="E138" s="98">
        <f>E$3*IF((El_mricxveli!G138-El_mricxveli!F138)&gt;0,(El_mricxveli!G138-El_mricxveli!F138),0)</f>
        <v>7.6884552</v>
      </c>
      <c r="F138" s="98">
        <f>F$3*IF((El_mricxveli!H138-El_mricxveli!G138)&gt;0,(El_mricxveli!H138-El_mricxveli!G138),0)</f>
        <v>0</v>
      </c>
      <c r="G138" s="98">
        <f>G$3*IF((El_mricxveli!I138-El_mricxveli!H138)&gt;0,(El_mricxveli!I138-El_mricxveli!H138),0)</f>
        <v>1.9933032</v>
      </c>
      <c r="H138" s="98">
        <f>H$3*IF((El_mricxveli!J138-El_mricxveli!I138)&gt;0,(El_mricxveli!J138-El_mricxveli!I138),0)</f>
        <v>0</v>
      </c>
      <c r="I138" s="98">
        <f>I$3*IF((El_mricxveli!K138-El_mricxveli!J138)&gt;0,(El_mricxveli!K138-El_mricxveli!J138),0)</f>
        <v>0</v>
      </c>
      <c r="J138" s="98">
        <f>J$3*IF((El_mricxveli!L138-El_mricxveli!K138)&gt;0,(El_mricxveli!L138-El_mricxveli!K138),0)</f>
        <v>0</v>
      </c>
      <c r="K138" s="98">
        <f>K$3*IF((El_mricxveli!M138-El_mricxveli!L138)&gt;0,(El_mricxveli!M138-El_mricxveli!L138),0)</f>
        <v>0</v>
      </c>
      <c r="L138" s="98">
        <f>L$3*IF((El_mricxveli!N138-El_mricxveli!M138)&gt;0,(El_mricxveli!N138-El_mricxveli!M138),0)</f>
        <v>7.4036976</v>
      </c>
      <c r="M138" s="98">
        <f>M$3*IF((El_mricxveli!O138-El_mricxveli!N138)&gt;0,(El_mricxveli!O138-El_mricxveli!N138),0)</f>
        <v>0</v>
      </c>
      <c r="N138" s="98">
        <f>N$3*IF((El_mricxveli!P138-El_mricxveli!O138)&gt;0,(El_mricxveli!P138-El_mricxveli!O138),0)</f>
        <v>0</v>
      </c>
      <c r="O138" s="98">
        <f>O$3*IF((El_mricxveli!Q138-El_mricxveli!P138)&gt;0,(El_mricxveli!Q138-El_mricxveli!P138),0)</f>
        <v>0</v>
      </c>
    </row>
    <row r="139" spans="1:15" ht="14.25" thickBot="1">
      <c r="A139" s="4">
        <f>Davalianeba!A139</f>
        <v>530</v>
      </c>
      <c r="B139" s="43" t="str">
        <f>Davalianeba!B139</f>
        <v>m. sulaberiZe</v>
      </c>
      <c r="C139" s="26">
        <f t="shared" si="2"/>
        <v>0</v>
      </c>
      <c r="D139" s="98">
        <f>D$3*IF((El_mricxveli!F139-El_mricxveli!E139)&gt;0,(El_mricxveli!F139-El_mricxveli!E139),0)</f>
        <v>0</v>
      </c>
      <c r="E139" s="98">
        <f>E$3*IF((El_mricxveli!G139-El_mricxveli!F139)&gt;0,(El_mricxveli!G139-El_mricxveli!F139),0)</f>
        <v>0</v>
      </c>
      <c r="F139" s="98">
        <f>F$3*IF((El_mricxveli!H139-El_mricxveli!G139)&gt;0,(El_mricxveli!H139-El_mricxveli!G139),0)</f>
        <v>0</v>
      </c>
      <c r="G139" s="98">
        <f>G$3*IF((El_mricxveli!I139-El_mricxveli!H139)&gt;0,(El_mricxveli!I139-El_mricxveli!H139),0)</f>
        <v>0</v>
      </c>
      <c r="H139" s="98">
        <f>H$3*IF((El_mricxveli!J139-El_mricxveli!I139)&gt;0,(El_mricxveli!J139-El_mricxveli!I139),0)</f>
        <v>0</v>
      </c>
      <c r="I139" s="98">
        <f>I$3*IF((El_mricxveli!K139-El_mricxveli!J139)&gt;0,(El_mricxveli!K139-El_mricxveli!J139),0)</f>
        <v>0</v>
      </c>
      <c r="J139" s="98">
        <f>J$3*IF((El_mricxveli!L139-El_mricxveli!K139)&gt;0,(El_mricxveli!L139-El_mricxveli!K139),0)</f>
        <v>0</v>
      </c>
      <c r="K139" s="98">
        <f>K$3*IF((El_mricxveli!M139-El_mricxveli!L139)&gt;0,(El_mricxveli!M139-El_mricxveli!L139),0)</f>
        <v>0</v>
      </c>
      <c r="L139" s="98">
        <f>L$3*IF((El_mricxveli!N139-El_mricxveli!M139)&gt;0,(El_mricxveli!N139-El_mricxveli!M139),0)</f>
        <v>0</v>
      </c>
      <c r="M139" s="98">
        <f>M$3*IF((El_mricxveli!O139-El_mricxveli!N139)&gt;0,(El_mricxveli!O139-El_mricxveli!N139),0)</f>
        <v>0</v>
      </c>
      <c r="N139" s="98">
        <f>N$3*IF((El_mricxveli!P139-El_mricxveli!O139)&gt;0,(El_mricxveli!P139-El_mricxveli!O139),0)</f>
        <v>0</v>
      </c>
      <c r="O139" s="98">
        <f>O$3*IF((El_mricxveli!Q139-El_mricxveli!P139)&gt;0,(El_mricxveli!Q139-El_mricxveli!P139),0)</f>
        <v>0</v>
      </c>
    </row>
    <row r="140" spans="1:15" ht="14.25" thickBot="1">
      <c r="A140" s="4">
        <f>Davalianeba!A140</f>
        <v>531</v>
      </c>
      <c r="B140" s="43" t="str">
        <f>Davalianeba!B140</f>
        <v>z.favleniSvili</v>
      </c>
      <c r="C140" s="26">
        <f t="shared" si="2"/>
        <v>63.643323599999995</v>
      </c>
      <c r="D140" s="98">
        <f>D$3*IF((El_mricxveli!F140-El_mricxveli!E140)&gt;0,(El_mricxveli!F140-El_mricxveli!E140),0)</f>
        <v>7.4036976</v>
      </c>
      <c r="E140" s="98">
        <f>E$3*IF((El_mricxveli!G140-El_mricxveli!F140)&gt;0,(El_mricxveli!G140-El_mricxveli!F140),0)</f>
        <v>7.6884552</v>
      </c>
      <c r="F140" s="98">
        <f>F$3*IF((El_mricxveli!H140-El_mricxveli!G140)&gt;0,(El_mricxveli!H140-El_mricxveli!G140),0)</f>
        <v>0</v>
      </c>
      <c r="G140" s="98">
        <f>G$3*IF((El_mricxveli!I140-El_mricxveli!H140)&gt;0,(El_mricxveli!I140-El_mricxveli!H140),0)</f>
        <v>4.6985004</v>
      </c>
      <c r="H140" s="98">
        <f>H$3*IF((El_mricxveli!J140-El_mricxveli!I140)&gt;0,(El_mricxveli!J140-El_mricxveli!I140),0)</f>
        <v>0</v>
      </c>
      <c r="I140" s="98">
        <f>I$3*IF((El_mricxveli!K140-El_mricxveli!J140)&gt;0,(El_mricxveli!K140-El_mricxveli!J140),0)</f>
        <v>0</v>
      </c>
      <c r="J140" s="98">
        <f>J$3*IF((El_mricxveli!L140-El_mricxveli!K140)&gt;0,(El_mricxveli!L140-El_mricxveli!K140),0)</f>
        <v>0</v>
      </c>
      <c r="K140" s="98">
        <f>K$3*IF((El_mricxveli!M140-El_mricxveli!L140)&gt;0,(El_mricxveli!M140-El_mricxveli!L140),0)</f>
        <v>0</v>
      </c>
      <c r="L140" s="98">
        <f>L$3*IF((El_mricxveli!N140-El_mricxveli!M140)&gt;0,(El_mricxveli!N140-El_mricxveli!M140),0)</f>
        <v>32.604745199999996</v>
      </c>
      <c r="M140" s="98">
        <f>M$3*IF((El_mricxveli!O140-El_mricxveli!N140)&gt;0,(El_mricxveli!O140-El_mricxveli!N140),0)</f>
        <v>11.2479252</v>
      </c>
      <c r="N140" s="98">
        <f>N$3*IF((El_mricxveli!P140-El_mricxveli!O140)&gt;0,(El_mricxveli!P140-El_mricxveli!O140),0)</f>
        <v>0</v>
      </c>
      <c r="O140" s="98">
        <f>O$3*IF((El_mricxveli!Q140-El_mricxveli!P140)&gt;0,(El_mricxveli!Q140-El_mricxveli!P140),0)</f>
        <v>0</v>
      </c>
    </row>
    <row r="141" spans="1:15" ht="14.25" thickBot="1">
      <c r="A141" s="4">
        <f>Davalianeba!A141</f>
        <v>532</v>
      </c>
      <c r="B141" s="43" t="str">
        <f>Davalianeba!B141</f>
        <v>v. giorgaZe</v>
      </c>
      <c r="C141" s="26">
        <f t="shared" si="2"/>
        <v>93.40049280000001</v>
      </c>
      <c r="D141" s="98">
        <f>D$3*IF((El_mricxveli!F141-El_mricxveli!E141)&gt;0,(El_mricxveli!F141-El_mricxveli!E141),0)</f>
        <v>1.1390304</v>
      </c>
      <c r="E141" s="98">
        <f>E$3*IF((El_mricxveli!G141-El_mricxveli!F141)&gt;0,(El_mricxveli!G141-El_mricxveli!F141),0)</f>
        <v>0.2847576</v>
      </c>
      <c r="F141" s="98">
        <f>F$3*IF((El_mricxveli!H141-El_mricxveli!G141)&gt;0,(El_mricxveli!H141-El_mricxveli!G141),0)</f>
        <v>0</v>
      </c>
      <c r="G141" s="98">
        <f>G$3*IF((El_mricxveli!I141-El_mricxveli!H141)&gt;0,(El_mricxveli!I141-El_mricxveli!H141),0)</f>
        <v>9.966516</v>
      </c>
      <c r="H141" s="98">
        <f>H$3*IF((El_mricxveli!J141-El_mricxveli!I141)&gt;0,(El_mricxveli!J141-El_mricxveli!I141),0)</f>
        <v>0</v>
      </c>
      <c r="I141" s="98">
        <f>I$3*IF((El_mricxveli!K141-El_mricxveli!J141)&gt;0,(El_mricxveli!K141-El_mricxveli!J141),0)</f>
        <v>0</v>
      </c>
      <c r="J141" s="98">
        <f>J$3*IF((El_mricxveli!L141-El_mricxveli!K141)&gt;0,(El_mricxveli!L141-El_mricxveli!K141),0)</f>
        <v>0</v>
      </c>
      <c r="K141" s="98">
        <f>K$3*IF((El_mricxveli!M141-El_mricxveli!L141)&gt;0,(El_mricxveli!M141-El_mricxveli!L141),0)</f>
        <v>25.7705628</v>
      </c>
      <c r="L141" s="98">
        <f>L$3*IF((El_mricxveli!N141-El_mricxveli!M141)&gt;0,(El_mricxveli!N141-El_mricxveli!M141),0)</f>
        <v>47.9816556</v>
      </c>
      <c r="M141" s="98">
        <f>M$3*IF((El_mricxveli!O141-El_mricxveli!N141)&gt;0,(El_mricxveli!O141-El_mricxveli!N141),0)</f>
        <v>0.1423788</v>
      </c>
      <c r="N141" s="98">
        <f>N$3*IF((El_mricxveli!P141-El_mricxveli!O141)&gt;0,(El_mricxveli!P141-El_mricxveli!O141),0)</f>
        <v>0</v>
      </c>
      <c r="O141" s="98">
        <f>O$3*IF((El_mricxveli!Q141-El_mricxveli!P141)&gt;0,(El_mricxveli!Q141-El_mricxveli!P141),0)</f>
        <v>8.1155916</v>
      </c>
    </row>
    <row r="142" spans="1:15" ht="14.25" thickBot="1">
      <c r="A142" s="37">
        <f>Davalianeba!A142</f>
        <v>533</v>
      </c>
      <c r="B142" s="47" t="str">
        <f>Davalianeba!B142</f>
        <v>v. giorgaZe</v>
      </c>
      <c r="C142" s="39">
        <f aca="true" t="shared" si="3" ref="C142:C147">SUM(D142:O142)</f>
        <v>153.6267252</v>
      </c>
      <c r="D142" s="98">
        <f>D$3*IF((El_mricxveli!F142-El_mricxveli!E142)&gt;0,(El_mricxveli!F142-El_mricxveli!E142),0)</f>
        <v>2.4204396</v>
      </c>
      <c r="E142" s="98">
        <f>E$3*IF((El_mricxveli!G142-El_mricxveli!F142)&gt;0,(El_mricxveli!G142-El_mricxveli!F142),0)</f>
        <v>0.42713639999999997</v>
      </c>
      <c r="F142" s="98">
        <f>F$3*IF((El_mricxveli!H142-El_mricxveli!G142)&gt;0,(El_mricxveli!H142-El_mricxveli!G142),0)</f>
        <v>0</v>
      </c>
      <c r="G142" s="98">
        <f>G$3*IF((El_mricxveli!I142-El_mricxveli!H142)&gt;0,(El_mricxveli!I142-El_mricxveli!H142),0)</f>
        <v>0</v>
      </c>
      <c r="H142" s="98">
        <f>H$3*IF((El_mricxveli!J142-El_mricxveli!I142)&gt;0,(El_mricxveli!J142-El_mricxveli!I142),0)</f>
        <v>0</v>
      </c>
      <c r="I142" s="98">
        <f>I$3*IF((El_mricxveli!K142-El_mricxveli!J142)&gt;0,(El_mricxveli!K142-El_mricxveli!J142),0)</f>
        <v>0</v>
      </c>
      <c r="J142" s="98">
        <f>J$3*IF((El_mricxveli!L142-El_mricxveli!K142)&gt;0,(El_mricxveli!L142-El_mricxveli!K142),0)</f>
        <v>0</v>
      </c>
      <c r="K142" s="98">
        <f>K$3*IF((El_mricxveli!M142-El_mricxveli!L142)&gt;0,(El_mricxveli!M142-El_mricxveli!L142),0)</f>
        <v>0</v>
      </c>
      <c r="L142" s="98">
        <f>L$3*IF((El_mricxveli!N142-El_mricxveli!M142)&gt;0,(El_mricxveli!N142-El_mricxveli!M142),0)</f>
        <v>33.6013968</v>
      </c>
      <c r="M142" s="98">
        <f>M$3*IF((El_mricxveli!O142-El_mricxveli!N142)&gt;0,(El_mricxveli!O142-El_mricxveli!N142),0)</f>
        <v>0</v>
      </c>
      <c r="N142" s="98">
        <f>N$3*IF((El_mricxveli!P142-El_mricxveli!O142)&gt;0,(El_mricxveli!P142-El_mricxveli!O142),0)</f>
        <v>0</v>
      </c>
      <c r="O142" s="98">
        <f>O$3*IF((El_mricxveli!Q142-El_mricxveli!P142)&gt;0,(El_mricxveli!Q142-El_mricxveli!P142),0)</f>
        <v>117.1777524</v>
      </c>
    </row>
    <row r="143" spans="1:15" ht="14.25" thickBot="1">
      <c r="A143" s="63" t="str">
        <f>Davalianeba!A143</f>
        <v>kz 1</v>
      </c>
      <c r="B143" s="64" t="str">
        <f>Davalianeba!B143</f>
        <v>კომერციული თევზაძე</v>
      </c>
      <c r="C143" s="61">
        <f t="shared" si="3"/>
        <v>1034.5243608</v>
      </c>
      <c r="D143" s="98">
        <f>D$3*IF((El_mricxveli!F143-El_mricxveli!E143)&gt;0,(El_mricxveli!F143-El_mricxveli!E143),0)</f>
        <v>81.5830524</v>
      </c>
      <c r="E143" s="98">
        <f>E$3*IF((El_mricxveli!G143-El_mricxveli!F143)&gt;0,(El_mricxveli!G143-El_mricxveli!F143),0)</f>
        <v>202.0355172</v>
      </c>
      <c r="F143" s="98">
        <f>F$3*IF((El_mricxveli!H143-El_mricxveli!G143)&gt;0,(El_mricxveli!H143-El_mricxveli!G143),0)</f>
        <v>160.4609076</v>
      </c>
      <c r="G143" s="98">
        <f>G$3*IF((El_mricxveli!I143-El_mricxveli!H143)&gt;0,(El_mricxveli!I143-El_mricxveli!H143),0)</f>
        <v>92.54622</v>
      </c>
      <c r="H143" s="98">
        <f>H$3*IF((El_mricxveli!J143-El_mricxveli!I143)&gt;0,(El_mricxveli!J143-El_mricxveli!I143),0)</f>
        <v>20.0754108</v>
      </c>
      <c r="I143" s="98">
        <f>I$3*IF((El_mricxveli!K143-El_mricxveli!J143)&gt;0,(El_mricxveli!K143-El_mricxveli!J143),0)</f>
        <v>21.0720624</v>
      </c>
      <c r="J143" s="98">
        <f>J$3*IF((El_mricxveli!L143-El_mricxveli!K143)&gt;0,(El_mricxveli!L143-El_mricxveli!K143),0)</f>
        <v>79.020234</v>
      </c>
      <c r="K143" s="98">
        <f>K$3*IF((El_mricxveli!M143-El_mricxveli!L143)&gt;0,(El_mricxveli!M143-El_mricxveli!L143),0)</f>
        <v>160.6032864</v>
      </c>
      <c r="L143" s="98">
        <f>L$3*IF((El_mricxveli!N143-El_mricxveli!M143)&gt;0,(El_mricxveli!N143-El_mricxveli!M143),0)</f>
        <v>187.5128796</v>
      </c>
      <c r="M143" s="98">
        <f>M$3*IF((El_mricxveli!O143-El_mricxveli!N143)&gt;0,(El_mricxveli!O143-El_mricxveli!N143),0)</f>
        <v>29.6147904</v>
      </c>
      <c r="N143" s="98">
        <f>N$3*IF((El_mricxveli!P143-El_mricxveli!O143)&gt;0,(El_mricxveli!P143-El_mricxveli!O143),0)</f>
        <v>0</v>
      </c>
      <c r="O143" s="98">
        <f>O$3*IF((El_mricxveli!Q143-El_mricxveli!P143)&gt;0,(El_mricxveli!Q143-El_mricxveli!P143),0)</f>
        <v>0</v>
      </c>
    </row>
    <row r="144" spans="1:15" ht="14.25" thickBot="1">
      <c r="A144" s="37" t="str">
        <f>Davalianeba!A144</f>
        <v>kz2</v>
      </c>
      <c r="B144" s="47">
        <f>Davalianeba!B144</f>
        <v>0</v>
      </c>
      <c r="C144" s="39">
        <f t="shared" si="3"/>
        <v>0</v>
      </c>
      <c r="D144" s="98">
        <f>D$3*IF((El_mricxveli!F144-El_mricxveli!E144)&gt;0,(El_mricxveli!F144-El_mricxveli!E144),0)</f>
        <v>0</v>
      </c>
      <c r="E144" s="98">
        <f>E$3*IF((El_mricxveli!G144-El_mricxveli!F144)&gt;0,(El_mricxveli!G144-El_mricxveli!F144),0)</f>
        <v>0</v>
      </c>
      <c r="F144" s="98">
        <f>F$3*IF((El_mricxveli!H144-El_mricxveli!G144)&gt;0,(El_mricxveli!H144-El_mricxveli!G144),0)</f>
        <v>0</v>
      </c>
      <c r="G144" s="98">
        <f>G$3*IF((El_mricxveli!I144-El_mricxveli!H144)&gt;0,(El_mricxveli!I144-El_mricxveli!H144),0)</f>
        <v>0</v>
      </c>
      <c r="H144" s="98">
        <f>H$3*IF((El_mricxveli!J144-El_mricxveli!I144)&gt;0,(El_mricxveli!J144-El_mricxveli!I144),0)</f>
        <v>0</v>
      </c>
      <c r="I144" s="98">
        <f>I$3*IF((El_mricxveli!K144-El_mricxveli!J144)&gt;0,(El_mricxveli!K144-El_mricxveli!J144),0)</f>
        <v>0</v>
      </c>
      <c r="J144" s="98">
        <f>J$3*IF((El_mricxveli!L144-El_mricxveli!K144)&gt;0,(El_mricxveli!L144-El_mricxveli!K144),0)</f>
        <v>0</v>
      </c>
      <c r="K144" s="98">
        <f>K$3*IF((El_mricxveli!M144-El_mricxveli!L144)&gt;0,(El_mricxveli!M144-El_mricxveli!L144),0)</f>
        <v>0</v>
      </c>
      <c r="L144" s="98">
        <f>L$3*IF((El_mricxveli!N144-El_mricxveli!M144)&gt;0,(El_mricxveli!N144-El_mricxveli!M144),0)</f>
        <v>0</v>
      </c>
      <c r="M144" s="98">
        <f>M$3*IF((El_mricxveli!O144-El_mricxveli!N144)&gt;0,(El_mricxveli!O144-El_mricxveli!N144),0)</f>
        <v>0</v>
      </c>
      <c r="N144" s="98">
        <f>N$3*IF((El_mricxveli!P144-El_mricxveli!O144)&gt;0,(El_mricxveli!P144-El_mricxveli!O144),0)</f>
        <v>0</v>
      </c>
      <c r="O144" s="98">
        <f>O$3*IF((El_mricxveli!Q144-El_mricxveli!P144)&gt;0,(El_mricxveli!Q144-El_mricxveli!P144),0)</f>
        <v>0</v>
      </c>
    </row>
    <row r="145" spans="1:15" ht="14.25" thickBot="1">
      <c r="A145" s="37" t="str">
        <f>Davalianeba!A145</f>
        <v>kz 3</v>
      </c>
      <c r="B145" s="47" t="str">
        <f>Davalianeba!B145</f>
        <v>komerciuli gamyreliZe</v>
      </c>
      <c r="C145" s="39">
        <f t="shared" si="3"/>
        <v>0</v>
      </c>
      <c r="D145" s="98">
        <f>D$3*IF((El_mricxveli!F145-El_mricxveli!E145)&gt;0,(El_mricxveli!F145-El_mricxveli!E145),0)</f>
        <v>0</v>
      </c>
      <c r="E145" s="98">
        <f>E$3*IF((El_mricxveli!G145-El_mricxveli!F145)&gt;0,(El_mricxveli!G145-El_mricxveli!F145),0)</f>
        <v>0</v>
      </c>
      <c r="F145" s="98">
        <f>F$3*IF((El_mricxveli!H145-El_mricxveli!G145)&gt;0,(El_mricxveli!H145-El_mricxveli!G145),0)</f>
        <v>0</v>
      </c>
      <c r="G145" s="98">
        <f>G$3*IF((El_mricxveli!I145-El_mricxveli!H145)&gt;0,(El_mricxveli!I145-El_mricxveli!H145),0)</f>
        <v>0</v>
      </c>
      <c r="H145" s="98">
        <f>H$3*IF((El_mricxveli!J145-El_mricxveli!I145)&gt;0,(El_mricxveli!J145-El_mricxveli!I145),0)</f>
        <v>0</v>
      </c>
      <c r="I145" s="98">
        <f>I$3*IF((El_mricxveli!K145-El_mricxveli!J145)&gt;0,(El_mricxveli!K145-El_mricxveli!J145),0)</f>
        <v>0</v>
      </c>
      <c r="J145" s="98">
        <f>J$3*IF((El_mricxveli!L145-El_mricxveli!K145)&gt;0,(El_mricxveli!L145-El_mricxveli!K145),0)</f>
        <v>0</v>
      </c>
      <c r="K145" s="98">
        <f>K$3*IF((El_mricxveli!M145-El_mricxveli!L145)&gt;0,(El_mricxveli!M145-El_mricxveli!L145),0)</f>
        <v>0</v>
      </c>
      <c r="L145" s="98">
        <f>L$3*IF((El_mricxveli!N145-El_mricxveli!M145)&gt;0,(El_mricxveli!N145-El_mricxveli!M145),0)</f>
        <v>0</v>
      </c>
      <c r="M145" s="98">
        <f>M$3*IF((El_mricxveli!O145-El_mricxveli!N145)&gt;0,(El_mricxveli!O145-El_mricxveli!N145),0)</f>
        <v>0</v>
      </c>
      <c r="N145" s="98">
        <f>N$3*IF((El_mricxveli!P145-El_mricxveli!O145)&gt;0,(El_mricxveli!P145-El_mricxveli!O145),0)</f>
        <v>0</v>
      </c>
      <c r="O145" s="98">
        <f>O$3*IF((El_mricxveli!Q145-El_mricxveli!P145)&gt;0,(El_mricxveli!Q145-El_mricxveli!P145),0)</f>
        <v>0</v>
      </c>
    </row>
    <row r="146" spans="1:15" ht="13.5" thickBot="1">
      <c r="A146" s="37" t="str">
        <f>Davalianeba!A146</f>
        <v>kz 4</v>
      </c>
      <c r="B146" s="289" t="str">
        <f>Davalianeba!B146</f>
        <v>MAGTI </v>
      </c>
      <c r="C146" s="39">
        <f t="shared" si="3"/>
        <v>3153.4056624</v>
      </c>
      <c r="D146" s="98">
        <f>D$3*IF((El_mricxveli!F146-El_mricxveli!E146)&gt;0,(El_mricxveli!F146-El_mricxveli!E146),0)</f>
        <v>95.8209324</v>
      </c>
      <c r="E146" s="98">
        <f>E$3*IF((El_mricxveli!G146-El_mricxveli!F146)&gt;0,(El_mricxveli!G146-El_mricxveli!F146),0)</f>
        <v>317.504724</v>
      </c>
      <c r="F146" s="98">
        <f>F$3*IF((El_mricxveli!H146-El_mricxveli!G146)&gt;0,(El_mricxveli!H146-El_mricxveli!G146),0)</f>
        <v>264.9669468</v>
      </c>
      <c r="G146" s="98">
        <f>G$3*IF((El_mricxveli!I146-El_mricxveli!H146)&gt;0,(El_mricxveli!I146-El_mricxveli!H146),0)</f>
        <v>265.8212196</v>
      </c>
      <c r="H146" s="98">
        <f>H$3*IF((El_mricxveli!J146-El_mricxveli!I146)&gt;0,(El_mricxveli!J146-El_mricxveli!I146),0)</f>
        <v>260.1260676</v>
      </c>
      <c r="I146" s="98">
        <f>I$3*IF((El_mricxveli!K146-El_mricxveli!J146)&gt;0,(El_mricxveli!K146-El_mricxveli!J146),0)</f>
        <v>255.7123248</v>
      </c>
      <c r="J146" s="98">
        <f>J$3*IF((El_mricxveli!L146-El_mricxveli!K146)&gt;0,(El_mricxveli!L146-El_mricxveli!K146),0)</f>
        <v>256.8513552</v>
      </c>
      <c r="K146" s="98">
        <f>K$3*IF((El_mricxveli!M146-El_mricxveli!L146)&gt;0,(El_mricxveli!M146-El_mricxveli!L146),0)</f>
        <v>289.4561004</v>
      </c>
      <c r="L146" s="98">
        <f>L$3*IF((El_mricxveli!N146-El_mricxveli!M146)&gt;0,(El_mricxveli!N146-El_mricxveli!M146),0)</f>
        <v>361.9269096</v>
      </c>
      <c r="M146" s="98">
        <f>M$3*IF((El_mricxveli!O146-El_mricxveli!N146)&gt;0,(El_mricxveli!O146-El_mricxveli!N146),0)</f>
        <v>295.2936312</v>
      </c>
      <c r="N146" s="98">
        <f>N$3*IF((El_mricxveli!P146-El_mricxveli!O146)&gt;0,(El_mricxveli!P146-El_mricxveli!O146),0)</f>
        <v>252.4376124</v>
      </c>
      <c r="O146" s="98">
        <f>O$3*IF((El_mricxveli!Q146-El_mricxveli!P146)&gt;0,(El_mricxveli!Q146-El_mricxveli!P146),0)</f>
        <v>237.4878384</v>
      </c>
    </row>
    <row r="147" spans="1:15" ht="13.5" thickBot="1">
      <c r="A147" s="37" t="str">
        <f>Davalianeba!A147</f>
        <v>kz 5</v>
      </c>
      <c r="B147" s="294" t="str">
        <f>Davalianeba!B147</f>
        <v>GeoCell</v>
      </c>
      <c r="C147" s="39">
        <f t="shared" si="3"/>
        <v>2022.0637176000002</v>
      </c>
      <c r="D147" s="98">
        <f>D$3*IF((El_mricxveli!F147-El_mricxveli!E147)&gt;0,(El_mricxveli!F147-El_mricxveli!E147),0)</f>
        <v>119.8829496</v>
      </c>
      <c r="E147" s="98">
        <f>E$3*IF((El_mricxveli!G147-El_mricxveli!F147)&gt;0,(El_mricxveli!G147-El_mricxveli!F147),0)</f>
        <v>162.5965896</v>
      </c>
      <c r="F147" s="98">
        <f>F$3*IF((El_mricxveli!H147-El_mricxveli!G147)&gt;0,(El_mricxveli!H147-El_mricxveli!G147),0)</f>
        <v>165.159408</v>
      </c>
      <c r="G147" s="98">
        <f>G$3*IF((El_mricxveli!I147-El_mricxveli!H147)&gt;0,(El_mricxveli!I147-El_mricxveli!H147),0)</f>
        <v>177.1192272</v>
      </c>
      <c r="H147" s="98">
        <f>H$3*IF((El_mricxveli!J147-El_mricxveli!I147)&gt;0,(El_mricxveli!J147-El_mricxveli!I147),0)</f>
        <v>174.1292724</v>
      </c>
      <c r="I147" s="98">
        <f>I$3*IF((El_mricxveli!K147-El_mricxveli!J147)&gt;0,(El_mricxveli!K147-El_mricxveli!J147),0)</f>
        <v>160.4609076</v>
      </c>
      <c r="J147" s="98">
        <f>J$3*IF((El_mricxveli!L147-El_mricxveli!K147)&gt;0,(El_mricxveli!L147-El_mricxveli!K147),0)</f>
        <v>172.990242</v>
      </c>
      <c r="K147" s="98">
        <f>K$3*IF((El_mricxveli!M147-El_mricxveli!L147)&gt;0,(El_mricxveli!M147-El_mricxveli!L147),0)</f>
        <v>181.8177276</v>
      </c>
      <c r="L147" s="98">
        <f>L$3*IF((El_mricxveli!N147-El_mricxveli!M147)&gt;0,(El_mricxveli!N147-El_mricxveli!M147),0)</f>
        <v>196.62512279999999</v>
      </c>
      <c r="M147" s="98">
        <f>M$3*IF((El_mricxveli!O147-El_mricxveli!N147)&gt;0,(El_mricxveli!O147-El_mricxveli!N147),0)</f>
        <v>177.261606</v>
      </c>
      <c r="N147" s="98">
        <f>N$3*IF((El_mricxveli!P147-El_mricxveli!O147)&gt;0,(El_mricxveli!P147-El_mricxveli!O147),0)</f>
        <v>164.8746504</v>
      </c>
      <c r="O147" s="98">
        <f>O$3*IF((El_mricxveli!Q147-El_mricxveli!P147)&gt;0,(El_mricxveli!Q147-El_mricxveli!P147),0)</f>
        <v>169.1460144</v>
      </c>
    </row>
    <row r="148" spans="1:15" ht="14.25" thickBot="1">
      <c r="A148" s="37">
        <f>Davalianeba!A148</f>
        <v>0</v>
      </c>
      <c r="B148" s="47">
        <f>Davalianeba!B148</f>
        <v>0</v>
      </c>
      <c r="C148" s="39">
        <f t="shared" si="2"/>
        <v>0</v>
      </c>
      <c r="D148" s="98">
        <f>D$3*IF((El_mricxveli!F148-El_mricxveli!E148)&gt;0,(El_mricxveli!F148-El_mricxveli!E148),0)</f>
        <v>0</v>
      </c>
      <c r="E148" s="98">
        <f>E$3*IF((El_mricxveli!G148-El_mricxveli!F148)&gt;0,(El_mricxveli!G148-El_mricxveli!F148),0)</f>
        <v>0</v>
      </c>
      <c r="F148" s="98">
        <f>F$3*IF((El_mricxveli!H148-El_mricxveli!G148)&gt;0,(El_mricxveli!H148-El_mricxveli!G148),0)</f>
        <v>0</v>
      </c>
      <c r="G148" s="98">
        <f>G$3*IF((El_mricxveli!I148-El_mricxveli!H148)&gt;0,(El_mricxveli!I148-El_mricxveli!H148),0)</f>
        <v>0</v>
      </c>
      <c r="H148" s="98">
        <f>H$3*IF((El_mricxveli!J148-El_mricxveli!I148)&gt;0,(El_mricxveli!J148-El_mricxveli!I148),0)</f>
        <v>0</v>
      </c>
      <c r="I148" s="98">
        <f>I$3*IF((El_mricxveli!K148-El_mricxveli!J148)&gt;0,(El_mricxveli!K148-El_mricxveli!J148),0)</f>
        <v>0</v>
      </c>
      <c r="J148" s="98">
        <f>J$3*IF((El_mricxveli!L148-El_mricxveli!K148)&gt;0,(El_mricxveli!L148-El_mricxveli!K148),0)</f>
        <v>0</v>
      </c>
      <c r="K148" s="98">
        <f>K$3*IF((El_mricxveli!M148-El_mricxveli!L148)&gt;0,(El_mricxveli!M148-El_mricxveli!L148),0)</f>
        <v>0</v>
      </c>
      <c r="L148" s="98">
        <f>L$3*IF((El_mricxveli!N148-El_mricxveli!M148)&gt;0,(El_mricxveli!N148-El_mricxveli!M148),0)</f>
        <v>0</v>
      </c>
      <c r="M148" s="98">
        <f>M$3*IF((El_mricxveli!O148-El_mricxveli!N148)&gt;0,(El_mricxveli!O148-El_mricxveli!N148),0)</f>
        <v>0</v>
      </c>
      <c r="N148" s="98">
        <f>N$3*IF((El_mricxveli!P148-El_mricxveli!O148)&gt;0,(El_mricxveli!P148-El_mricxveli!O148),0)</f>
        <v>0</v>
      </c>
      <c r="O148" s="98">
        <f>O$3*IF((El_mricxveli!Q148-El_mricxveli!P148)&gt;0,(El_mricxveli!Q148-El_mricxveli!P148),0)</f>
        <v>0</v>
      </c>
    </row>
    <row r="149" spans="1:15" ht="13.5">
      <c r="A149" s="36"/>
      <c r="B149" s="53" t="s">
        <v>120</v>
      </c>
      <c r="C149" s="14">
        <f>SUM(C7:C148)</f>
        <v>15655.972848</v>
      </c>
      <c r="D149" s="14">
        <f>SUM(D7:D148)</f>
        <v>869.5073315999999</v>
      </c>
      <c r="E149" s="14">
        <f aca="true" t="shared" si="4" ref="E149:O149">SUM(E7:E148)</f>
        <v>2004.5511251999994</v>
      </c>
      <c r="F149" s="14">
        <f t="shared" si="4"/>
        <v>1324.834734</v>
      </c>
      <c r="G149" s="14">
        <f t="shared" si="4"/>
        <v>959.9178696000001</v>
      </c>
      <c r="H149" s="14">
        <f t="shared" si="4"/>
        <v>645.5454792</v>
      </c>
      <c r="I149" s="14">
        <f t="shared" si="4"/>
        <v>601.2656724000001</v>
      </c>
      <c r="J149" s="14">
        <f t="shared" si="4"/>
        <v>598.1333388</v>
      </c>
      <c r="K149" s="14">
        <f t="shared" si="4"/>
        <v>3028.397076</v>
      </c>
      <c r="L149" s="14">
        <f t="shared" si="4"/>
        <v>3707.259194399999</v>
      </c>
      <c r="M149" s="14">
        <f t="shared" si="4"/>
        <v>744.0716087999999</v>
      </c>
      <c r="N149" s="14">
        <f t="shared" si="4"/>
        <v>521.2487868000001</v>
      </c>
      <c r="O149" s="14">
        <f t="shared" si="4"/>
        <v>651.2406312</v>
      </c>
    </row>
    <row r="150" spans="3:15" ht="13.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3.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3.5">
      <c r="A152" s="351"/>
      <c r="B152" s="352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3.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3.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3.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3.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3.5">
      <c r="A157" s="9"/>
      <c r="B157" s="48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3.5">
      <c r="A158" s="9"/>
      <c r="B158" s="48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3.5">
      <c r="A159" s="9"/>
      <c r="B159" s="48"/>
      <c r="C159" s="42"/>
      <c r="D159" s="9"/>
    </row>
    <row r="160" spans="1:4" ht="13.5">
      <c r="A160" s="9"/>
      <c r="B160" s="48"/>
      <c r="C160" s="42"/>
      <c r="D160" s="9"/>
    </row>
  </sheetData>
  <sheetProtection sheet="1" selectLockedCells="1"/>
  <mergeCells count="5">
    <mergeCell ref="A152:B152"/>
    <mergeCell ref="A5:A6"/>
    <mergeCell ref="B5:B6"/>
    <mergeCell ref="C5:C6"/>
    <mergeCell ref="D5:O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60"/>
  <sheetViews>
    <sheetView zoomScalePageLayoutView="0" workbookViewId="0" topLeftCell="A1">
      <pane ySplit="6" topLeftCell="A134" activePane="bottomLeft" state="frozen"/>
      <selection pane="topLeft" activeCell="A1" sqref="A1"/>
      <selection pane="bottomLeft" activeCell="Q147" sqref="Q147"/>
    </sheetView>
  </sheetViews>
  <sheetFormatPr defaultColWidth="9.140625" defaultRowHeight="12.75"/>
  <cols>
    <col min="1" max="1" width="4.57421875" style="1" customWidth="1"/>
    <col min="2" max="2" width="24.421875" style="45" customWidth="1"/>
    <col min="3" max="3" width="14.7109375" style="45" customWidth="1"/>
    <col min="4" max="4" width="9.140625" style="3" customWidth="1"/>
    <col min="5" max="5" width="10.421875" style="1" customWidth="1"/>
    <col min="6" max="6" width="9.8515625" style="1" customWidth="1"/>
    <col min="7" max="7" width="11.140625" style="1" customWidth="1"/>
    <col min="8" max="8" width="10.57421875" style="1" customWidth="1"/>
    <col min="9" max="9" width="10.28125" style="1" customWidth="1"/>
    <col min="10" max="10" width="10.421875" style="1" customWidth="1"/>
    <col min="11" max="11" width="10.28125" style="1" customWidth="1"/>
    <col min="12" max="12" width="10.00390625" style="1" customWidth="1"/>
    <col min="13" max="16384" width="9.140625" style="1" customWidth="1"/>
  </cols>
  <sheetData>
    <row r="1" spans="2:3" ht="15.75">
      <c r="B1" s="260" t="s">
        <v>368</v>
      </c>
      <c r="C1" s="44"/>
    </row>
    <row r="2" spans="2:3" ht="15.75">
      <c r="B2" s="44"/>
      <c r="C2" s="44"/>
    </row>
    <row r="3" spans="2:3" ht="16.5" thickBot="1">
      <c r="B3" s="44"/>
      <c r="C3" s="44"/>
    </row>
    <row r="4" spans="4:17" ht="14.25" thickBot="1">
      <c r="D4" s="22"/>
      <c r="E4" s="383" t="s">
        <v>371</v>
      </c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5"/>
    </row>
    <row r="5" spans="1:17" ht="14.25" customHeight="1" thickBot="1">
      <c r="A5" s="367" t="s">
        <v>60</v>
      </c>
      <c r="B5" s="369" t="s">
        <v>3</v>
      </c>
      <c r="C5" s="388" t="s">
        <v>372</v>
      </c>
      <c r="D5" s="386" t="s">
        <v>367</v>
      </c>
      <c r="E5" s="380">
        <f>Davalianeba!E1</f>
        <v>2016</v>
      </c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</row>
    <row r="6" spans="1:17" ht="14.25" customHeight="1" thickBot="1">
      <c r="A6" s="368"/>
      <c r="B6" s="370"/>
      <c r="C6" s="389"/>
      <c r="D6" s="387"/>
      <c r="E6" s="264" t="s">
        <v>382</v>
      </c>
      <c r="F6" s="263" t="s">
        <v>79</v>
      </c>
      <c r="G6" s="263" t="s">
        <v>80</v>
      </c>
      <c r="H6" s="263" t="s">
        <v>81</v>
      </c>
      <c r="I6" s="263" t="s">
        <v>82</v>
      </c>
      <c r="J6" s="263" t="s">
        <v>83</v>
      </c>
      <c r="K6" s="263" t="s">
        <v>84</v>
      </c>
      <c r="L6" s="263" t="s">
        <v>71</v>
      </c>
      <c r="M6" s="263" t="s">
        <v>72</v>
      </c>
      <c r="N6" s="263" t="s">
        <v>73</v>
      </c>
      <c r="O6" s="263" t="s">
        <v>74</v>
      </c>
      <c r="P6" s="263" t="s">
        <v>75</v>
      </c>
      <c r="Q6" s="265" t="s">
        <v>76</v>
      </c>
    </row>
    <row r="7" spans="1:17" ht="19.5" customHeight="1" thickBot="1">
      <c r="A7" s="4">
        <f>Davalianeba!A7</f>
        <v>101</v>
      </c>
      <c r="B7" s="43" t="str">
        <f>Davalianeba!B7</f>
        <v>baqraZe maka</v>
      </c>
      <c r="C7" s="256"/>
      <c r="D7" s="273">
        <f>(IF((F7-E7)&gt;0,(F7-E7),0))+(IF((G7-F7)&gt;0,(G7-F7),0))+IF((H7-G7)&gt;0,(H7-G7),0)+IF((I7-H7)&gt;0,(I7-H7),0)+IF((J7-I7)&gt;0,(J7-I7),0)+IF((K7-J7)&gt;0,(K7-J7),0)+IF((L7-K7)&gt;0,(L7-K7),0)+IF((M7-L7)&gt;0,(M7-L7),0)+IF((N7-M7)&gt;0,(N7-M7),0)+IF((O7-N7)&gt;0,(O7-N7),0)+IF((P7-O7)&gt;0,(P7-O7),0)+IF((Q7-P7)&gt;0,(Q7-P7))</f>
        <v>859</v>
      </c>
      <c r="E7" s="269">
        <v>2540</v>
      </c>
      <c r="F7" s="270">
        <v>2540</v>
      </c>
      <c r="G7" s="270">
        <v>2868</v>
      </c>
      <c r="H7" s="270">
        <v>2868</v>
      </c>
      <c r="I7" s="270">
        <v>2871</v>
      </c>
      <c r="J7" s="270">
        <v>2871</v>
      </c>
      <c r="K7" s="270">
        <v>2871</v>
      </c>
      <c r="L7" s="270">
        <v>2871</v>
      </c>
      <c r="M7" s="270">
        <v>3148</v>
      </c>
      <c r="N7" s="270">
        <v>3399</v>
      </c>
      <c r="O7" s="270">
        <v>3399</v>
      </c>
      <c r="P7" s="271">
        <v>3399</v>
      </c>
      <c r="Q7" s="272">
        <v>3399</v>
      </c>
    </row>
    <row r="8" spans="1:17" ht="15" customHeight="1" thickBot="1">
      <c r="A8" s="4">
        <f>Davalianeba!A8</f>
        <v>102</v>
      </c>
      <c r="B8" s="43" t="str">
        <f>Davalianeba!B8</f>
        <v>baqraZe</v>
      </c>
      <c r="C8" s="256"/>
      <c r="D8" s="274">
        <f aca="true" t="shared" si="0" ref="D8:D71">IF((F8-E8)&gt;0,(F8-E8),0)+IF((G8-F8)&gt;0,(G8-F8),0)+IF((H8-G8)&gt;0,(H8-G8),0)+IF((I8-H8)&gt;0,(I8-H8),0)+IF((J8-I8)&gt;0,(J8-I8),0)+IF((K8-J8)&gt;0,(K8-J8),0)+IF((L8-K8)&gt;0,(L8-K8),0)+IF((M8-L8)&gt;0,(M8-L8),0)+IF((N8-M8)&gt;0,(N8-M8),0)+IF((O8-N8)&gt;0,(O8-N8),0)+IF((P8-O8)&gt;0,(P8-O8),0)+IF((Q8-P8)&gt;0,(Q8-P8))</f>
        <v>1322</v>
      </c>
      <c r="E8" s="275">
        <v>3107</v>
      </c>
      <c r="F8" s="276">
        <v>3342</v>
      </c>
      <c r="G8" s="276">
        <v>3443</v>
      </c>
      <c r="H8" s="276">
        <v>3443</v>
      </c>
      <c r="I8" s="276">
        <v>3575</v>
      </c>
      <c r="J8" s="276">
        <v>3575</v>
      </c>
      <c r="K8" s="276">
        <v>3575</v>
      </c>
      <c r="L8" s="276">
        <v>3575</v>
      </c>
      <c r="M8" s="276">
        <v>4022</v>
      </c>
      <c r="N8" s="276">
        <v>4358</v>
      </c>
      <c r="O8" s="276">
        <v>4429</v>
      </c>
      <c r="P8" s="277">
        <v>4429</v>
      </c>
      <c r="Q8" s="278">
        <v>4429</v>
      </c>
    </row>
    <row r="9" spans="1:17" ht="16.5" customHeight="1" thickBot="1">
      <c r="A9" s="4">
        <f>Davalianeba!A9</f>
        <v>103</v>
      </c>
      <c r="B9" s="43" t="str">
        <f>Davalianeba!B9</f>
        <v>b.saluqvaZe - oTari</v>
      </c>
      <c r="C9" s="256"/>
      <c r="D9" s="274">
        <f t="shared" si="0"/>
        <v>888</v>
      </c>
      <c r="E9" s="275">
        <v>4042</v>
      </c>
      <c r="F9" s="276">
        <v>4137</v>
      </c>
      <c r="G9" s="276">
        <v>4270</v>
      </c>
      <c r="H9" s="276">
        <v>4328</v>
      </c>
      <c r="I9" s="276">
        <v>4432</v>
      </c>
      <c r="J9" s="276">
        <v>4432</v>
      </c>
      <c r="K9" s="276">
        <v>4432</v>
      </c>
      <c r="L9" s="276">
        <v>4432</v>
      </c>
      <c r="M9" s="276">
        <v>4670</v>
      </c>
      <c r="N9" s="276">
        <v>4930</v>
      </c>
      <c r="O9" s="276">
        <v>4930</v>
      </c>
      <c r="P9" s="277">
        <v>4930</v>
      </c>
      <c r="Q9" s="278">
        <v>4930</v>
      </c>
    </row>
    <row r="10" spans="1:17" ht="14.25" thickBot="1">
      <c r="A10" s="4">
        <f>Davalianeba!A10</f>
        <v>104</v>
      </c>
      <c r="B10" s="43" t="str">
        <f>Davalianeba!B10</f>
        <v>წულეისკირი ვანიკო </v>
      </c>
      <c r="C10" s="256"/>
      <c r="D10" s="274">
        <f t="shared" si="0"/>
        <v>672</v>
      </c>
      <c r="E10" s="275">
        <v>2286</v>
      </c>
      <c r="F10" s="276">
        <v>2357</v>
      </c>
      <c r="G10" s="276">
        <v>2405</v>
      </c>
      <c r="H10" s="276">
        <v>2405</v>
      </c>
      <c r="I10" s="276">
        <v>2457</v>
      </c>
      <c r="J10" s="276">
        <v>2540</v>
      </c>
      <c r="K10" s="276">
        <v>2540</v>
      </c>
      <c r="L10" s="276">
        <v>2540</v>
      </c>
      <c r="M10" s="276">
        <v>2753</v>
      </c>
      <c r="N10" s="276">
        <v>2958</v>
      </c>
      <c r="O10" s="276">
        <v>2958</v>
      </c>
      <c r="P10" s="277">
        <v>2958</v>
      </c>
      <c r="Q10" s="278">
        <v>2958</v>
      </c>
    </row>
    <row r="11" spans="1:17" ht="14.25" thickBot="1">
      <c r="A11" s="4">
        <f>Davalianeba!A11</f>
        <v>105</v>
      </c>
      <c r="B11" s="43" t="str">
        <f>Davalianeba!B11</f>
        <v>მ.არეშიძე</v>
      </c>
      <c r="C11" s="256"/>
      <c r="D11" s="274">
        <f t="shared" si="0"/>
        <v>753</v>
      </c>
      <c r="E11" s="275">
        <v>2034</v>
      </c>
      <c r="F11" s="276">
        <v>2146</v>
      </c>
      <c r="G11" s="276">
        <v>2328</v>
      </c>
      <c r="H11" s="276">
        <v>2418</v>
      </c>
      <c r="I11" s="276">
        <v>2418</v>
      </c>
      <c r="J11" s="276">
        <v>2418</v>
      </c>
      <c r="K11" s="276">
        <v>2418</v>
      </c>
      <c r="L11" s="276">
        <v>2494</v>
      </c>
      <c r="M11" s="276">
        <v>2608</v>
      </c>
      <c r="N11" s="276">
        <v>2787</v>
      </c>
      <c r="O11" s="276">
        <v>2787</v>
      </c>
      <c r="P11" s="277">
        <v>2787</v>
      </c>
      <c r="Q11" s="278">
        <v>2787</v>
      </c>
    </row>
    <row r="12" spans="1:17" ht="14.25" thickBot="1">
      <c r="A12" s="4">
        <f>Davalianeba!A12</f>
        <v>106</v>
      </c>
      <c r="B12" s="43" t="str">
        <f>Davalianeba!B12</f>
        <v>yaziaSvili</v>
      </c>
      <c r="C12" s="256"/>
      <c r="D12" s="274">
        <f t="shared" si="0"/>
        <v>158</v>
      </c>
      <c r="E12" s="275">
        <v>1181</v>
      </c>
      <c r="F12" s="276">
        <v>1181</v>
      </c>
      <c r="G12" s="276">
        <v>1220</v>
      </c>
      <c r="H12" s="276">
        <v>1220</v>
      </c>
      <c r="I12" s="276">
        <v>1220</v>
      </c>
      <c r="J12" s="276">
        <v>1220</v>
      </c>
      <c r="K12" s="276">
        <v>1220</v>
      </c>
      <c r="L12" s="276">
        <v>1220</v>
      </c>
      <c r="M12" s="276">
        <v>1287</v>
      </c>
      <c r="N12" s="276">
        <v>1339</v>
      </c>
      <c r="O12" s="276">
        <v>1339</v>
      </c>
      <c r="P12" s="277">
        <v>1339</v>
      </c>
      <c r="Q12" s="278">
        <v>1339</v>
      </c>
    </row>
    <row r="13" spans="1:17" ht="14.25" thickBot="1">
      <c r="A13" s="4">
        <f>Davalianeba!A13</f>
        <v>107</v>
      </c>
      <c r="B13" s="43" t="str">
        <f>Davalianeba!B13</f>
        <v>m.saluqvaZe</v>
      </c>
      <c r="C13" s="256"/>
      <c r="D13" s="274">
        <f t="shared" si="0"/>
        <v>497</v>
      </c>
      <c r="E13" s="275">
        <v>3008</v>
      </c>
      <c r="F13" s="276">
        <v>3042</v>
      </c>
      <c r="G13" s="276">
        <v>3095</v>
      </c>
      <c r="H13" s="276">
        <v>3100</v>
      </c>
      <c r="I13" s="276">
        <v>3105</v>
      </c>
      <c r="J13" s="276">
        <v>3105</v>
      </c>
      <c r="K13" s="276">
        <v>3105</v>
      </c>
      <c r="L13" s="276">
        <v>3105</v>
      </c>
      <c r="M13" s="276">
        <v>3262</v>
      </c>
      <c r="N13" s="276">
        <v>3500</v>
      </c>
      <c r="O13" s="276">
        <v>3505</v>
      </c>
      <c r="P13" s="277">
        <v>3505</v>
      </c>
      <c r="Q13" s="278">
        <v>3505</v>
      </c>
    </row>
    <row r="14" spans="1:17" ht="14.25" thickBot="1">
      <c r="A14" s="4">
        <f>Davalianeba!A14</f>
        <v>108</v>
      </c>
      <c r="B14" s="43" t="str">
        <f>Davalianeba!B14</f>
        <v>WanuyvaZe</v>
      </c>
      <c r="C14" s="256"/>
      <c r="D14" s="274">
        <f t="shared" si="0"/>
        <v>534</v>
      </c>
      <c r="E14" s="275">
        <v>3474</v>
      </c>
      <c r="F14" s="276">
        <v>3608</v>
      </c>
      <c r="G14" s="276">
        <v>3796</v>
      </c>
      <c r="H14" s="276">
        <v>3796</v>
      </c>
      <c r="I14" s="276">
        <v>3796</v>
      </c>
      <c r="J14" s="276">
        <v>3796</v>
      </c>
      <c r="K14" s="276">
        <v>3796</v>
      </c>
      <c r="L14" s="276">
        <v>3796</v>
      </c>
      <c r="M14" s="276">
        <v>3851</v>
      </c>
      <c r="N14" s="276">
        <v>4008</v>
      </c>
      <c r="O14" s="276">
        <v>4008</v>
      </c>
      <c r="P14" s="277">
        <v>4008</v>
      </c>
      <c r="Q14" s="278">
        <v>4008</v>
      </c>
    </row>
    <row r="15" spans="1:17" ht="14.25" thickBot="1">
      <c r="A15" s="4">
        <f>Davalianeba!A15</f>
        <v>109</v>
      </c>
      <c r="B15" s="43" t="str">
        <f>Davalianeba!B15</f>
        <v>მ.თევზაძე</v>
      </c>
      <c r="C15" s="256"/>
      <c r="D15" s="274">
        <f t="shared" si="0"/>
        <v>1893</v>
      </c>
      <c r="E15" s="275">
        <v>6385</v>
      </c>
      <c r="F15" s="276">
        <v>6403</v>
      </c>
      <c r="G15" s="276">
        <v>6824</v>
      </c>
      <c r="H15" s="276">
        <v>7178</v>
      </c>
      <c r="I15" s="276">
        <v>7499</v>
      </c>
      <c r="J15" s="276">
        <v>7660</v>
      </c>
      <c r="K15" s="276">
        <v>7660</v>
      </c>
      <c r="L15" s="276">
        <v>7660</v>
      </c>
      <c r="M15" s="276">
        <v>7958</v>
      </c>
      <c r="N15" s="276">
        <v>8226</v>
      </c>
      <c r="O15" s="276">
        <v>8278</v>
      </c>
      <c r="P15" s="277">
        <v>8278</v>
      </c>
      <c r="Q15" s="278">
        <v>8278</v>
      </c>
    </row>
    <row r="16" spans="1:17" ht="14.25" thickBot="1">
      <c r="A16" s="4">
        <f>Davalianeba!A16</f>
        <v>110</v>
      </c>
      <c r="B16" s="43" t="str">
        <f>Davalianeba!B16</f>
        <v>r.Wubabria</v>
      </c>
      <c r="C16" s="256"/>
      <c r="D16" s="274">
        <f t="shared" si="0"/>
        <v>535</v>
      </c>
      <c r="E16" s="275">
        <v>1292</v>
      </c>
      <c r="F16" s="276">
        <v>1315</v>
      </c>
      <c r="G16" s="276">
        <v>1360</v>
      </c>
      <c r="H16" s="276">
        <v>1360</v>
      </c>
      <c r="I16" s="276">
        <v>1360</v>
      </c>
      <c r="J16" s="276">
        <v>1360</v>
      </c>
      <c r="K16" s="276">
        <v>1360</v>
      </c>
      <c r="L16" s="276">
        <v>1360</v>
      </c>
      <c r="M16" s="276">
        <v>1462</v>
      </c>
      <c r="N16" s="276">
        <v>1774</v>
      </c>
      <c r="O16" s="276">
        <v>1827</v>
      </c>
      <c r="P16" s="277">
        <v>1827</v>
      </c>
      <c r="Q16" s="278">
        <v>1827</v>
      </c>
    </row>
    <row r="17" spans="1:17" ht="14.25" thickBot="1">
      <c r="A17" s="4">
        <f>Davalianeba!A17</f>
        <v>111</v>
      </c>
      <c r="B17" s="43" t="str">
        <f>Davalianeba!B17</f>
        <v>jayeli</v>
      </c>
      <c r="C17" s="256"/>
      <c r="D17" s="274">
        <f t="shared" si="0"/>
        <v>1540</v>
      </c>
      <c r="E17" s="275">
        <v>2712</v>
      </c>
      <c r="F17" s="276">
        <v>2767</v>
      </c>
      <c r="G17" s="276">
        <v>2883</v>
      </c>
      <c r="H17" s="276">
        <v>2939</v>
      </c>
      <c r="I17" s="276">
        <v>2947</v>
      </c>
      <c r="J17" s="276">
        <v>2947</v>
      </c>
      <c r="K17" s="276">
        <v>2947</v>
      </c>
      <c r="L17" s="276">
        <v>2947</v>
      </c>
      <c r="M17" s="276">
        <v>3676</v>
      </c>
      <c r="N17" s="276">
        <v>4241</v>
      </c>
      <c r="O17" s="276">
        <v>4252</v>
      </c>
      <c r="P17" s="277">
        <v>4252</v>
      </c>
      <c r="Q17" s="278">
        <v>4252</v>
      </c>
    </row>
    <row r="18" spans="1:17" ht="14.25" thickBot="1">
      <c r="A18" s="4">
        <f>Davalianeba!A18</f>
        <v>112</v>
      </c>
      <c r="B18" s="43" t="str">
        <f>Davalianeba!B18</f>
        <v>ტ.კირილინა</v>
      </c>
      <c r="C18" s="256"/>
      <c r="D18" s="274">
        <f t="shared" si="0"/>
        <v>282</v>
      </c>
      <c r="E18" s="275">
        <v>2222</v>
      </c>
      <c r="F18" s="276">
        <v>2262</v>
      </c>
      <c r="G18" s="276">
        <v>2364</v>
      </c>
      <c r="H18" s="276">
        <v>2364</v>
      </c>
      <c r="I18" s="276">
        <v>2364</v>
      </c>
      <c r="J18" s="276">
        <v>2364</v>
      </c>
      <c r="K18" s="276">
        <v>2364</v>
      </c>
      <c r="L18" s="276">
        <v>2364</v>
      </c>
      <c r="M18" s="276">
        <v>2430</v>
      </c>
      <c r="N18" s="276">
        <v>2476</v>
      </c>
      <c r="O18" s="276">
        <v>2504</v>
      </c>
      <c r="P18" s="277">
        <v>2504</v>
      </c>
      <c r="Q18" s="278">
        <v>2504</v>
      </c>
    </row>
    <row r="19" spans="1:17" ht="14.25" thickBot="1">
      <c r="A19" s="4">
        <f>Davalianeba!A19</f>
        <v>113</v>
      </c>
      <c r="B19" s="43" t="str">
        <f>Davalianeba!B19</f>
        <v>xoferia</v>
      </c>
      <c r="C19" s="256"/>
      <c r="D19" s="274">
        <f t="shared" si="0"/>
        <v>361</v>
      </c>
      <c r="E19" s="275">
        <v>4874</v>
      </c>
      <c r="F19" s="276">
        <v>4919</v>
      </c>
      <c r="G19" s="276">
        <v>4940</v>
      </c>
      <c r="H19" s="276">
        <v>4950</v>
      </c>
      <c r="I19" s="276">
        <v>4950</v>
      </c>
      <c r="J19" s="276">
        <v>4950</v>
      </c>
      <c r="K19" s="276">
        <v>4950</v>
      </c>
      <c r="L19" s="276">
        <v>4950</v>
      </c>
      <c r="M19" s="276">
        <v>5054</v>
      </c>
      <c r="N19" s="276">
        <v>5235</v>
      </c>
      <c r="O19" s="276">
        <v>5235</v>
      </c>
      <c r="P19" s="277">
        <v>5235</v>
      </c>
      <c r="Q19" s="278">
        <v>5235</v>
      </c>
    </row>
    <row r="20" spans="1:17" ht="14.25" thickBot="1">
      <c r="A20" s="4">
        <f>Davalianeba!A20</f>
        <v>114</v>
      </c>
      <c r="B20" s="43" t="str">
        <f>Davalianeba!B20</f>
        <v>q.qavTaraZe</v>
      </c>
      <c r="C20" s="256"/>
      <c r="D20" s="274">
        <f t="shared" si="0"/>
        <v>564</v>
      </c>
      <c r="E20" s="275">
        <v>3120</v>
      </c>
      <c r="F20" s="276">
        <v>3120</v>
      </c>
      <c r="G20" s="276">
        <v>3203</v>
      </c>
      <c r="H20" s="276">
        <v>3223</v>
      </c>
      <c r="I20" s="276">
        <v>3256</v>
      </c>
      <c r="J20" s="276">
        <v>3256</v>
      </c>
      <c r="K20" s="276">
        <v>3332</v>
      </c>
      <c r="L20" s="276">
        <v>3332</v>
      </c>
      <c r="M20" s="276">
        <v>3408</v>
      </c>
      <c r="N20" s="276">
        <v>3583</v>
      </c>
      <c r="O20" s="276">
        <v>3583</v>
      </c>
      <c r="P20" s="277">
        <v>3684</v>
      </c>
      <c r="Q20" s="278">
        <v>3684</v>
      </c>
    </row>
    <row r="21" spans="1:17" ht="14.25" thickBot="1">
      <c r="A21" s="4">
        <f>Davalianeba!A21</f>
        <v>115</v>
      </c>
      <c r="B21" s="43" t="str">
        <f>Davalianeba!B21</f>
        <v>v.agaJanovi</v>
      </c>
      <c r="C21" s="256"/>
      <c r="D21" s="274">
        <f t="shared" si="0"/>
        <v>80</v>
      </c>
      <c r="E21" s="275">
        <v>908</v>
      </c>
      <c r="F21" s="276">
        <v>923</v>
      </c>
      <c r="G21" s="276">
        <v>957</v>
      </c>
      <c r="H21" s="276">
        <v>988</v>
      </c>
      <c r="I21" s="276">
        <v>988</v>
      </c>
      <c r="J21" s="276">
        <v>988</v>
      </c>
      <c r="K21" s="276">
        <v>988</v>
      </c>
      <c r="L21" s="276">
        <v>988</v>
      </c>
      <c r="M21" s="276">
        <v>988</v>
      </c>
      <c r="N21" s="276">
        <v>988</v>
      </c>
      <c r="O21" s="276">
        <v>988</v>
      </c>
      <c r="P21" s="277">
        <v>988</v>
      </c>
      <c r="Q21" s="278">
        <v>988</v>
      </c>
    </row>
    <row r="22" spans="1:17" ht="14.25" thickBot="1">
      <c r="A22" s="4">
        <f>Davalianeba!A22</f>
        <v>116</v>
      </c>
      <c r="B22" s="43" t="str">
        <f>Davalianeba!B22</f>
        <v>enuqiZe</v>
      </c>
      <c r="C22" s="256"/>
      <c r="D22" s="274">
        <f t="shared" si="0"/>
        <v>91</v>
      </c>
      <c r="E22" s="275">
        <v>864</v>
      </c>
      <c r="F22" s="276">
        <v>871</v>
      </c>
      <c r="G22" s="276">
        <v>934</v>
      </c>
      <c r="H22" s="276">
        <v>955</v>
      </c>
      <c r="I22" s="276">
        <v>955</v>
      </c>
      <c r="J22" s="276">
        <v>955</v>
      </c>
      <c r="K22" s="276">
        <v>955</v>
      </c>
      <c r="L22" s="276">
        <v>955</v>
      </c>
      <c r="M22" s="276">
        <v>955</v>
      </c>
      <c r="N22" s="276">
        <v>955</v>
      </c>
      <c r="O22" s="276">
        <v>955</v>
      </c>
      <c r="P22" s="277">
        <v>955</v>
      </c>
      <c r="Q22" s="278">
        <v>955</v>
      </c>
    </row>
    <row r="23" spans="1:17" ht="14.25" thickBot="1">
      <c r="A23" s="4">
        <f>Davalianeba!A23</f>
        <v>117</v>
      </c>
      <c r="B23" s="43" t="str">
        <f>Davalianeba!B23</f>
        <v>g.abesaZe</v>
      </c>
      <c r="C23" s="256"/>
      <c r="D23" s="274">
        <f t="shared" si="0"/>
        <v>422</v>
      </c>
      <c r="E23" s="275">
        <v>922</v>
      </c>
      <c r="F23" s="276">
        <v>922</v>
      </c>
      <c r="G23" s="276">
        <v>922</v>
      </c>
      <c r="H23" s="276">
        <v>1186</v>
      </c>
      <c r="I23" s="276">
        <v>1186</v>
      </c>
      <c r="J23" s="276">
        <v>1186</v>
      </c>
      <c r="K23" s="276">
        <v>1344</v>
      </c>
      <c r="L23" s="276">
        <v>1344</v>
      </c>
      <c r="M23" s="276">
        <v>1344</v>
      </c>
      <c r="N23" s="276">
        <v>1344</v>
      </c>
      <c r="O23" s="276">
        <v>1344</v>
      </c>
      <c r="P23" s="277">
        <v>1344</v>
      </c>
      <c r="Q23" s="278">
        <v>1344</v>
      </c>
    </row>
    <row r="24" spans="1:17" ht="14.25" thickBot="1">
      <c r="A24" s="4">
        <f>Davalianeba!A24</f>
        <v>118</v>
      </c>
      <c r="B24" s="43" t="str">
        <f>Davalianeba!B24</f>
        <v>g.abesaZe</v>
      </c>
      <c r="C24" s="256"/>
      <c r="D24" s="274">
        <f t="shared" si="0"/>
        <v>26</v>
      </c>
      <c r="E24" s="275">
        <v>210</v>
      </c>
      <c r="F24" s="276">
        <v>210</v>
      </c>
      <c r="G24" s="276">
        <v>210</v>
      </c>
      <c r="H24" s="276">
        <v>236</v>
      </c>
      <c r="I24" s="276">
        <v>236</v>
      </c>
      <c r="J24" s="276">
        <v>236</v>
      </c>
      <c r="K24" s="276">
        <v>236</v>
      </c>
      <c r="L24" s="276">
        <v>236</v>
      </c>
      <c r="M24" s="276">
        <v>236</v>
      </c>
      <c r="N24" s="276">
        <v>236</v>
      </c>
      <c r="O24" s="276">
        <v>236</v>
      </c>
      <c r="P24" s="277">
        <v>236</v>
      </c>
      <c r="Q24" s="278">
        <v>236</v>
      </c>
    </row>
    <row r="25" spans="1:17" ht="14.25" thickBot="1">
      <c r="A25" s="4">
        <f>Davalianeba!A25</f>
        <v>119</v>
      </c>
      <c r="B25" s="43" t="str">
        <f>Davalianeba!B25</f>
        <v>ambokaZe</v>
      </c>
      <c r="C25" s="256"/>
      <c r="D25" s="274">
        <f t="shared" si="0"/>
        <v>252</v>
      </c>
      <c r="E25" s="275">
        <v>846</v>
      </c>
      <c r="F25" s="276">
        <v>888</v>
      </c>
      <c r="G25" s="276">
        <v>990</v>
      </c>
      <c r="H25" s="276">
        <v>1004</v>
      </c>
      <c r="I25" s="276">
        <v>1039</v>
      </c>
      <c r="J25" s="276">
        <v>1093</v>
      </c>
      <c r="K25" s="276">
        <v>1093</v>
      </c>
      <c r="L25" s="276">
        <v>1093</v>
      </c>
      <c r="M25" s="276">
        <v>1093</v>
      </c>
      <c r="N25" s="276">
        <v>1098</v>
      </c>
      <c r="O25" s="276">
        <v>1098</v>
      </c>
      <c r="P25" s="277">
        <v>1098</v>
      </c>
      <c r="Q25" s="278">
        <v>1098</v>
      </c>
    </row>
    <row r="26" spans="1:17" ht="14.25" thickBot="1">
      <c r="A26" s="4">
        <f>Davalianeba!A26</f>
        <v>120</v>
      </c>
      <c r="B26" s="43" t="str">
        <f>Davalianeba!B26</f>
        <v>n.yuraSvili</v>
      </c>
      <c r="C26" s="256"/>
      <c r="D26" s="274">
        <f t="shared" si="0"/>
        <v>82</v>
      </c>
      <c r="E26" s="275">
        <v>221</v>
      </c>
      <c r="F26" s="276">
        <v>231</v>
      </c>
      <c r="G26" s="276">
        <v>231</v>
      </c>
      <c r="H26" s="276">
        <v>261</v>
      </c>
      <c r="I26" s="276">
        <v>261</v>
      </c>
      <c r="J26" s="276">
        <v>261</v>
      </c>
      <c r="K26" s="276">
        <v>261</v>
      </c>
      <c r="L26" s="276">
        <v>261</v>
      </c>
      <c r="M26" s="276">
        <v>261</v>
      </c>
      <c r="N26" s="276">
        <v>303</v>
      </c>
      <c r="O26" s="276">
        <v>303</v>
      </c>
      <c r="P26" s="277">
        <v>303</v>
      </c>
      <c r="Q26" s="278">
        <v>303</v>
      </c>
    </row>
    <row r="27" spans="1:17" ht="14.25" thickBot="1">
      <c r="A27" s="4">
        <f>Davalianeba!A27</f>
        <v>121</v>
      </c>
      <c r="B27" s="43" t="str">
        <f>Davalianeba!B27</f>
        <v>n.yuraSvili</v>
      </c>
      <c r="C27" s="256"/>
      <c r="D27" s="274">
        <f t="shared" si="0"/>
        <v>643</v>
      </c>
      <c r="E27" s="275">
        <v>5158</v>
      </c>
      <c r="F27" s="276">
        <v>5158</v>
      </c>
      <c r="G27" s="276">
        <v>5158</v>
      </c>
      <c r="H27" s="276">
        <v>5310</v>
      </c>
      <c r="I27" s="276">
        <v>5310</v>
      </c>
      <c r="J27" s="276">
        <v>5310</v>
      </c>
      <c r="K27" s="276">
        <v>5310</v>
      </c>
      <c r="L27" s="276">
        <v>5310</v>
      </c>
      <c r="M27" s="276">
        <v>5344</v>
      </c>
      <c r="N27" s="276">
        <v>5801</v>
      </c>
      <c r="O27" s="276">
        <v>5801</v>
      </c>
      <c r="P27" s="277">
        <v>5801</v>
      </c>
      <c r="Q27" s="278">
        <v>5801</v>
      </c>
    </row>
    <row r="28" spans="1:17" ht="14.25" thickBot="1">
      <c r="A28" s="4">
        <f>Davalianeba!A28</f>
        <v>122</v>
      </c>
      <c r="B28" s="43" t="str">
        <f>Davalianeba!B28</f>
        <v>s.gogiaSvili</v>
      </c>
      <c r="C28" s="256"/>
      <c r="D28" s="274">
        <f t="shared" si="0"/>
        <v>991</v>
      </c>
      <c r="E28" s="275">
        <v>3537</v>
      </c>
      <c r="F28" s="276">
        <v>3537</v>
      </c>
      <c r="G28" s="276">
        <v>3732</v>
      </c>
      <c r="H28" s="276">
        <v>3732</v>
      </c>
      <c r="I28" s="276">
        <v>3765</v>
      </c>
      <c r="J28" s="276">
        <v>3936</v>
      </c>
      <c r="K28" s="276">
        <v>3936</v>
      </c>
      <c r="L28" s="276">
        <v>3936</v>
      </c>
      <c r="M28" s="276">
        <v>4191</v>
      </c>
      <c r="N28" s="276">
        <v>4528</v>
      </c>
      <c r="O28" s="276">
        <v>4528</v>
      </c>
      <c r="P28" s="277">
        <v>4528</v>
      </c>
      <c r="Q28" s="278">
        <v>4528</v>
      </c>
    </row>
    <row r="29" spans="1:17" ht="14.25" thickBot="1">
      <c r="A29" s="4">
        <f>Davalianeba!A29</f>
        <v>123</v>
      </c>
      <c r="B29" s="43" t="str">
        <f>Davalianeba!B29</f>
        <v>g.jabadari</v>
      </c>
      <c r="C29" s="256"/>
      <c r="D29" s="274">
        <f t="shared" si="0"/>
        <v>316</v>
      </c>
      <c r="E29" s="275">
        <v>4780</v>
      </c>
      <c r="F29" s="276">
        <v>4882</v>
      </c>
      <c r="G29" s="276">
        <v>4891</v>
      </c>
      <c r="H29" s="276">
        <v>4896</v>
      </c>
      <c r="I29" s="276">
        <v>4896</v>
      </c>
      <c r="J29" s="276">
        <v>4896</v>
      </c>
      <c r="K29" s="276">
        <v>4896</v>
      </c>
      <c r="L29" s="276">
        <v>4896</v>
      </c>
      <c r="M29" s="276">
        <v>4896</v>
      </c>
      <c r="N29" s="276">
        <v>5014</v>
      </c>
      <c r="O29" s="276">
        <v>5096</v>
      </c>
      <c r="P29" s="277">
        <v>5096</v>
      </c>
      <c r="Q29" s="278">
        <v>5096</v>
      </c>
    </row>
    <row r="30" spans="1:17" ht="14.25" thickBot="1">
      <c r="A30" s="4">
        <f>Davalianeba!A30</f>
        <v>124</v>
      </c>
      <c r="B30" s="43" t="str">
        <f>Davalianeba!B30</f>
        <v>g.jabadari</v>
      </c>
      <c r="C30" s="256"/>
      <c r="D30" s="274">
        <f t="shared" si="0"/>
        <v>0</v>
      </c>
      <c r="E30" s="275">
        <v>0</v>
      </c>
      <c r="F30" s="276">
        <v>0</v>
      </c>
      <c r="G30" s="276">
        <v>0</v>
      </c>
      <c r="H30" s="276">
        <v>0</v>
      </c>
      <c r="I30" s="276">
        <v>0</v>
      </c>
      <c r="J30" s="276">
        <v>0</v>
      </c>
      <c r="K30" s="276">
        <v>0</v>
      </c>
      <c r="L30" s="276">
        <v>0</v>
      </c>
      <c r="M30" s="276">
        <v>0</v>
      </c>
      <c r="N30" s="276">
        <v>0</v>
      </c>
      <c r="O30" s="276">
        <v>0</v>
      </c>
      <c r="P30" s="277">
        <v>0</v>
      </c>
      <c r="Q30" s="278">
        <v>0</v>
      </c>
    </row>
    <row r="31" spans="1:17" ht="14.25" thickBot="1">
      <c r="A31" s="57">
        <f>Davalianeba!A31</f>
        <v>201</v>
      </c>
      <c r="B31" s="62" t="str">
        <f>Davalianeba!B31</f>
        <v>xaratiSvili</v>
      </c>
      <c r="C31" s="257"/>
      <c r="D31" s="274">
        <f t="shared" si="0"/>
        <v>282</v>
      </c>
      <c r="E31" s="279">
        <v>4345</v>
      </c>
      <c r="F31" s="280">
        <v>4345</v>
      </c>
      <c r="G31" s="280">
        <v>4345</v>
      </c>
      <c r="H31" s="280">
        <v>4440</v>
      </c>
      <c r="I31" s="280">
        <v>4475</v>
      </c>
      <c r="J31" s="280">
        <v>4627</v>
      </c>
      <c r="K31" s="280">
        <v>4627</v>
      </c>
      <c r="L31" s="280">
        <v>4627</v>
      </c>
      <c r="M31" s="280">
        <v>4627</v>
      </c>
      <c r="N31" s="280">
        <v>4627</v>
      </c>
      <c r="O31" s="280">
        <v>4627</v>
      </c>
      <c r="P31" s="281">
        <v>4627</v>
      </c>
      <c r="Q31" s="278">
        <v>4627</v>
      </c>
    </row>
    <row r="32" spans="1:17" ht="14.25" thickBot="1">
      <c r="A32" s="4">
        <f>Davalianeba!A32</f>
        <v>202</v>
      </c>
      <c r="B32" s="43" t="str">
        <f>Davalianeba!B32</f>
        <v>d. cxakaia</v>
      </c>
      <c r="C32" s="256"/>
      <c r="D32" s="274">
        <f t="shared" si="0"/>
        <v>0</v>
      </c>
      <c r="E32" s="275">
        <v>0</v>
      </c>
      <c r="F32" s="276">
        <v>0</v>
      </c>
      <c r="G32" s="276">
        <v>0</v>
      </c>
      <c r="H32" s="276">
        <v>0</v>
      </c>
      <c r="I32" s="276">
        <v>0</v>
      </c>
      <c r="J32" s="276">
        <v>0</v>
      </c>
      <c r="K32" s="276">
        <v>0</v>
      </c>
      <c r="L32" s="276">
        <v>0</v>
      </c>
      <c r="M32" s="276">
        <v>0</v>
      </c>
      <c r="N32" s="276">
        <v>0</v>
      </c>
      <c r="O32" s="276">
        <v>0</v>
      </c>
      <c r="P32" s="277">
        <v>0</v>
      </c>
      <c r="Q32" s="278">
        <v>0</v>
      </c>
    </row>
    <row r="33" spans="1:17" ht="14.25" thickBot="1">
      <c r="A33" s="4">
        <f>Davalianeba!A33</f>
        <v>203</v>
      </c>
      <c r="B33" s="43" t="str">
        <f>Davalianeba!B33</f>
        <v>d. cxakaia</v>
      </c>
      <c r="C33" s="256"/>
      <c r="D33" s="274">
        <f t="shared" si="0"/>
        <v>1199</v>
      </c>
      <c r="E33" s="275">
        <v>8149</v>
      </c>
      <c r="F33" s="276">
        <v>8149</v>
      </c>
      <c r="G33" s="276">
        <v>8389</v>
      </c>
      <c r="H33" s="276">
        <v>8428</v>
      </c>
      <c r="I33" s="276">
        <v>8432</v>
      </c>
      <c r="J33" s="276">
        <v>8432</v>
      </c>
      <c r="K33" s="276">
        <v>8432</v>
      </c>
      <c r="L33" s="276">
        <v>8432</v>
      </c>
      <c r="M33" s="276">
        <v>8868</v>
      </c>
      <c r="N33" s="276">
        <v>9316</v>
      </c>
      <c r="O33" s="276">
        <v>9348</v>
      </c>
      <c r="P33" s="277">
        <v>9348</v>
      </c>
      <c r="Q33" s="278">
        <v>9348</v>
      </c>
    </row>
    <row r="34" spans="1:17" ht="14.25" thickBot="1">
      <c r="A34" s="4">
        <f>Davalianeba!A34</f>
        <v>204</v>
      </c>
      <c r="B34" s="43" t="str">
        <f>Davalianeba!B34</f>
        <v>T. nasiZe (gia)</v>
      </c>
      <c r="C34" s="256"/>
      <c r="D34" s="274">
        <f t="shared" si="0"/>
        <v>424</v>
      </c>
      <c r="E34" s="275">
        <v>1295</v>
      </c>
      <c r="F34" s="276">
        <v>1295</v>
      </c>
      <c r="G34" s="276">
        <v>1307</v>
      </c>
      <c r="H34" s="276">
        <v>1367</v>
      </c>
      <c r="I34" s="276">
        <v>1367</v>
      </c>
      <c r="J34" s="276">
        <v>1367</v>
      </c>
      <c r="K34" s="276">
        <v>1367</v>
      </c>
      <c r="L34" s="276">
        <v>1367</v>
      </c>
      <c r="M34" s="276">
        <v>1507</v>
      </c>
      <c r="N34" s="276">
        <v>1680</v>
      </c>
      <c r="O34" s="276">
        <v>1719</v>
      </c>
      <c r="P34" s="277">
        <v>1719</v>
      </c>
      <c r="Q34" s="278">
        <v>1719</v>
      </c>
    </row>
    <row r="35" spans="1:17" ht="14.25" thickBot="1">
      <c r="A35" s="4">
        <f>Davalianeba!A35</f>
        <v>205</v>
      </c>
      <c r="B35" s="43" t="str">
        <f>Davalianeba!B35</f>
        <v>T. nasiZe</v>
      </c>
      <c r="C35" s="256"/>
      <c r="D35" s="274">
        <f t="shared" si="0"/>
        <v>0</v>
      </c>
      <c r="E35" s="275">
        <v>0</v>
      </c>
      <c r="F35" s="276">
        <v>0</v>
      </c>
      <c r="G35" s="276">
        <v>0</v>
      </c>
      <c r="H35" s="276">
        <v>0</v>
      </c>
      <c r="I35" s="276">
        <v>0</v>
      </c>
      <c r="J35" s="276">
        <v>0</v>
      </c>
      <c r="K35" s="276">
        <v>0</v>
      </c>
      <c r="L35" s="276">
        <v>0</v>
      </c>
      <c r="M35" s="276">
        <v>0</v>
      </c>
      <c r="N35" s="276">
        <v>0</v>
      </c>
      <c r="O35" s="276">
        <v>0</v>
      </c>
      <c r="P35" s="277">
        <v>0</v>
      </c>
      <c r="Q35" s="278">
        <v>0</v>
      </c>
    </row>
    <row r="36" spans="1:17" ht="14.25" thickBot="1">
      <c r="A36" s="4">
        <f>Davalianeba!A36</f>
        <v>206</v>
      </c>
      <c r="B36" s="43" t="str">
        <f>Davalianeba!B36</f>
        <v>d. CxeiZe</v>
      </c>
      <c r="C36" s="256"/>
      <c r="D36" s="274">
        <f t="shared" si="0"/>
        <v>880</v>
      </c>
      <c r="E36" s="275">
        <v>909</v>
      </c>
      <c r="F36" s="276">
        <v>950</v>
      </c>
      <c r="G36" s="276">
        <v>1068</v>
      </c>
      <c r="H36" s="276">
        <v>1125</v>
      </c>
      <c r="I36" s="276">
        <v>1125</v>
      </c>
      <c r="J36" s="276">
        <v>1125</v>
      </c>
      <c r="K36" s="276">
        <v>1125</v>
      </c>
      <c r="L36" s="276">
        <v>1125</v>
      </c>
      <c r="M36" s="276">
        <v>1449</v>
      </c>
      <c r="N36" s="276">
        <v>1789</v>
      </c>
      <c r="O36" s="276">
        <v>1789</v>
      </c>
      <c r="P36" s="277">
        <v>1789</v>
      </c>
      <c r="Q36" s="278">
        <v>1789</v>
      </c>
    </row>
    <row r="37" spans="1:17" ht="14.25" thickBot="1">
      <c r="A37" s="4">
        <f>Davalianeba!A37</f>
        <v>207</v>
      </c>
      <c r="B37" s="43" t="str">
        <f>Davalianeba!B37</f>
        <v>d. CxeiZe</v>
      </c>
      <c r="C37" s="256"/>
      <c r="D37" s="274">
        <f t="shared" si="0"/>
        <v>720</v>
      </c>
      <c r="E37" s="275">
        <v>4004</v>
      </c>
      <c r="F37" s="276">
        <v>4004</v>
      </c>
      <c r="G37" s="276">
        <v>4004</v>
      </c>
      <c r="H37" s="276">
        <v>4004</v>
      </c>
      <c r="I37" s="276">
        <v>4004</v>
      </c>
      <c r="J37" s="276">
        <v>4004</v>
      </c>
      <c r="K37" s="276">
        <v>4004</v>
      </c>
      <c r="L37" s="276">
        <v>4004</v>
      </c>
      <c r="M37" s="276">
        <v>4237</v>
      </c>
      <c r="N37" s="276">
        <v>4666</v>
      </c>
      <c r="O37" s="276">
        <v>4724</v>
      </c>
      <c r="P37" s="277">
        <v>4724</v>
      </c>
      <c r="Q37" s="278">
        <v>4724</v>
      </c>
    </row>
    <row r="38" spans="1:17" ht="14.25" thickBot="1">
      <c r="A38" s="4">
        <f>Davalianeba!A38</f>
        <v>208</v>
      </c>
      <c r="B38" s="43" t="str">
        <f>Davalianeba!B38</f>
        <v>sirbilaZe irma</v>
      </c>
      <c r="C38" s="256"/>
      <c r="D38" s="274">
        <f t="shared" si="0"/>
        <v>993</v>
      </c>
      <c r="E38" s="275">
        <v>4180</v>
      </c>
      <c r="F38" s="276">
        <v>4383</v>
      </c>
      <c r="G38" s="276">
        <v>4465</v>
      </c>
      <c r="H38" s="276">
        <v>4487</v>
      </c>
      <c r="I38" s="276">
        <v>4487</v>
      </c>
      <c r="J38" s="276">
        <v>4487</v>
      </c>
      <c r="K38" s="276">
        <v>4487</v>
      </c>
      <c r="L38" s="276">
        <v>4487</v>
      </c>
      <c r="M38" s="276">
        <v>4719</v>
      </c>
      <c r="N38" s="276">
        <v>5118</v>
      </c>
      <c r="O38" s="276">
        <v>5173</v>
      </c>
      <c r="P38" s="277">
        <v>5173</v>
      </c>
      <c r="Q38" s="278">
        <v>5173</v>
      </c>
    </row>
    <row r="39" spans="1:17" ht="14.25" thickBot="1">
      <c r="A39" s="4">
        <f>Davalianeba!A39</f>
        <v>209</v>
      </c>
      <c r="B39" s="43" t="str">
        <f>Davalianeba!B39</f>
        <v>sirbilaZe irma</v>
      </c>
      <c r="C39" s="256"/>
      <c r="D39" s="274">
        <f t="shared" si="0"/>
        <v>0</v>
      </c>
      <c r="E39" s="275">
        <v>0</v>
      </c>
      <c r="F39" s="276">
        <v>0</v>
      </c>
      <c r="G39" s="276">
        <v>0</v>
      </c>
      <c r="H39" s="276">
        <v>0</v>
      </c>
      <c r="I39" s="276">
        <v>0</v>
      </c>
      <c r="J39" s="276">
        <v>0</v>
      </c>
      <c r="K39" s="276">
        <v>0</v>
      </c>
      <c r="L39" s="276">
        <v>0</v>
      </c>
      <c r="M39" s="276">
        <v>0</v>
      </c>
      <c r="N39" s="276">
        <v>0</v>
      </c>
      <c r="O39" s="276">
        <v>0</v>
      </c>
      <c r="P39" s="277">
        <v>0</v>
      </c>
      <c r="Q39" s="278">
        <v>0</v>
      </c>
    </row>
    <row r="40" spans="1:17" ht="14.25" thickBot="1">
      <c r="A40" s="4">
        <f>Davalianeba!A40</f>
        <v>210</v>
      </c>
      <c r="B40" s="43" t="str">
        <f>Davalianeba!B40</f>
        <v>marina maisuraZe</v>
      </c>
      <c r="C40" s="256"/>
      <c r="D40" s="274">
        <f t="shared" si="0"/>
        <v>805</v>
      </c>
      <c r="E40" s="275">
        <v>3367</v>
      </c>
      <c r="F40" s="276">
        <v>3417</v>
      </c>
      <c r="G40" s="276">
        <v>3568</v>
      </c>
      <c r="H40" s="276">
        <v>3732</v>
      </c>
      <c r="I40" s="276">
        <v>3793</v>
      </c>
      <c r="J40" s="276">
        <v>3793</v>
      </c>
      <c r="K40" s="276">
        <v>3793</v>
      </c>
      <c r="L40" s="276">
        <v>3796</v>
      </c>
      <c r="M40" s="276">
        <v>3997</v>
      </c>
      <c r="N40" s="276">
        <v>4172</v>
      </c>
      <c r="O40" s="276">
        <v>4172</v>
      </c>
      <c r="P40" s="277">
        <v>4172</v>
      </c>
      <c r="Q40" s="278">
        <v>4172</v>
      </c>
    </row>
    <row r="41" spans="1:17" ht="14.25" thickBot="1">
      <c r="A41" s="4">
        <f>Davalianeba!A41</f>
        <v>211</v>
      </c>
      <c r="B41" s="43" t="str">
        <f>Davalianeba!B41</f>
        <v>Salva maisuraZe</v>
      </c>
      <c r="C41" s="256"/>
      <c r="D41" s="274">
        <f t="shared" si="0"/>
        <v>778</v>
      </c>
      <c r="E41" s="275">
        <v>2482</v>
      </c>
      <c r="F41" s="276">
        <v>2501</v>
      </c>
      <c r="G41" s="276">
        <v>2610</v>
      </c>
      <c r="H41" s="276">
        <v>2647</v>
      </c>
      <c r="I41" s="276">
        <v>2647</v>
      </c>
      <c r="J41" s="276">
        <v>2647</v>
      </c>
      <c r="K41" s="276">
        <v>2647</v>
      </c>
      <c r="L41" s="276">
        <v>2647</v>
      </c>
      <c r="M41" s="276">
        <v>2994</v>
      </c>
      <c r="N41" s="276">
        <v>3260</v>
      </c>
      <c r="O41" s="276">
        <v>3260</v>
      </c>
      <c r="P41" s="277">
        <v>3260</v>
      </c>
      <c r="Q41" s="278">
        <v>3260</v>
      </c>
    </row>
    <row r="42" spans="1:17" ht="14.25" thickBot="1">
      <c r="A42" s="4">
        <f>Davalianeba!A42</f>
        <v>212</v>
      </c>
      <c r="B42" s="43" t="str">
        <f>Davalianeba!B42</f>
        <v>sulikaSvili</v>
      </c>
      <c r="C42" s="256"/>
      <c r="D42" s="274">
        <f t="shared" si="0"/>
        <v>218</v>
      </c>
      <c r="E42" s="275">
        <v>1194</v>
      </c>
      <c r="F42" s="276">
        <v>1194</v>
      </c>
      <c r="G42" s="276">
        <v>1194</v>
      </c>
      <c r="H42" s="276">
        <v>1205</v>
      </c>
      <c r="I42" s="276">
        <v>1205</v>
      </c>
      <c r="J42" s="276">
        <v>1205</v>
      </c>
      <c r="K42" s="276">
        <v>1205</v>
      </c>
      <c r="L42" s="276">
        <v>1205</v>
      </c>
      <c r="M42" s="276">
        <v>1310</v>
      </c>
      <c r="N42" s="276">
        <v>1403</v>
      </c>
      <c r="O42" s="276">
        <v>1412</v>
      </c>
      <c r="P42" s="277">
        <v>1412</v>
      </c>
      <c r="Q42" s="278">
        <v>1412</v>
      </c>
    </row>
    <row r="43" spans="1:17" ht="14.25" thickBot="1">
      <c r="A43" s="4">
        <f>Davalianeba!A43</f>
        <v>213</v>
      </c>
      <c r="B43" s="43" t="str">
        <f>Davalianeba!B43</f>
        <v>z. bokuCava</v>
      </c>
      <c r="C43" s="256"/>
      <c r="D43" s="274">
        <f t="shared" si="0"/>
        <v>251</v>
      </c>
      <c r="E43" s="275">
        <v>1388</v>
      </c>
      <c r="F43" s="276">
        <v>1388</v>
      </c>
      <c r="G43" s="276">
        <v>1519</v>
      </c>
      <c r="H43" s="276">
        <v>1561</v>
      </c>
      <c r="I43" s="276">
        <v>1602</v>
      </c>
      <c r="J43" s="276">
        <v>1639</v>
      </c>
      <c r="K43" s="276">
        <v>1639</v>
      </c>
      <c r="L43" s="276">
        <v>1639</v>
      </c>
      <c r="M43" s="276">
        <v>1639</v>
      </c>
      <c r="N43" s="276">
        <v>1639</v>
      </c>
      <c r="O43" s="276">
        <v>1639</v>
      </c>
      <c r="P43" s="277">
        <v>1639</v>
      </c>
      <c r="Q43" s="278">
        <v>1639</v>
      </c>
    </row>
    <row r="44" spans="1:17" ht="14.25" thickBot="1">
      <c r="A44" s="4">
        <f>Davalianeba!A44</f>
        <v>214</v>
      </c>
      <c r="B44" s="43" t="str">
        <f>Davalianeba!B44</f>
        <v>z. bokuCava</v>
      </c>
      <c r="C44" s="256"/>
      <c r="D44" s="274">
        <f t="shared" si="0"/>
        <v>79</v>
      </c>
      <c r="E44" s="275">
        <v>244</v>
      </c>
      <c r="F44" s="276">
        <v>244</v>
      </c>
      <c r="G44" s="276">
        <v>274</v>
      </c>
      <c r="H44" s="276">
        <v>275</v>
      </c>
      <c r="I44" s="276">
        <v>279</v>
      </c>
      <c r="J44" s="276">
        <v>323</v>
      </c>
      <c r="K44" s="276">
        <v>323</v>
      </c>
      <c r="L44" s="276">
        <v>323</v>
      </c>
      <c r="M44" s="276">
        <v>323</v>
      </c>
      <c r="N44" s="276">
        <v>323</v>
      </c>
      <c r="O44" s="276">
        <v>323</v>
      </c>
      <c r="P44" s="277">
        <v>323</v>
      </c>
      <c r="Q44" s="278">
        <v>323</v>
      </c>
    </row>
    <row r="45" spans="1:17" ht="14.25" thickBot="1">
      <c r="A45" s="4">
        <f>Davalianeba!A45</f>
        <v>215</v>
      </c>
      <c r="B45" s="43" t="str">
        <f>Davalianeba!B45</f>
        <v>l. sanikiZe</v>
      </c>
      <c r="C45" s="256"/>
      <c r="D45" s="274">
        <f t="shared" si="0"/>
        <v>838</v>
      </c>
      <c r="E45" s="275">
        <v>4916</v>
      </c>
      <c r="F45" s="276">
        <v>5008</v>
      </c>
      <c r="G45" s="276">
        <v>5077</v>
      </c>
      <c r="H45" s="276">
        <v>5123</v>
      </c>
      <c r="I45" s="276">
        <v>5128</v>
      </c>
      <c r="J45" s="276">
        <v>5128</v>
      </c>
      <c r="K45" s="276">
        <v>5128</v>
      </c>
      <c r="L45" s="276">
        <v>5128</v>
      </c>
      <c r="M45" s="276">
        <v>5420</v>
      </c>
      <c r="N45" s="276">
        <v>5688</v>
      </c>
      <c r="O45" s="276">
        <v>5754</v>
      </c>
      <c r="P45" s="277">
        <v>5754</v>
      </c>
      <c r="Q45" s="278">
        <v>5754</v>
      </c>
    </row>
    <row r="46" spans="1:17" ht="14.25" thickBot="1">
      <c r="A46" s="4">
        <f>Davalianeba!A46</f>
        <v>216</v>
      </c>
      <c r="B46" s="43" t="str">
        <f>Davalianeba!B46</f>
        <v>kaxniaSvili</v>
      </c>
      <c r="C46" s="256"/>
      <c r="D46" s="274">
        <f t="shared" si="0"/>
        <v>226</v>
      </c>
      <c r="E46" s="275">
        <v>1222</v>
      </c>
      <c r="F46" s="276">
        <v>1222</v>
      </c>
      <c r="G46" s="276">
        <v>1268</v>
      </c>
      <c r="H46" s="276">
        <v>1310</v>
      </c>
      <c r="I46" s="276">
        <v>1362</v>
      </c>
      <c r="J46" s="276">
        <v>1362</v>
      </c>
      <c r="K46" s="276">
        <v>1362</v>
      </c>
      <c r="L46" s="276">
        <v>1362</v>
      </c>
      <c r="M46" s="276">
        <v>1362</v>
      </c>
      <c r="N46" s="276">
        <v>1448</v>
      </c>
      <c r="O46" s="276">
        <v>1448</v>
      </c>
      <c r="P46" s="277">
        <v>1448</v>
      </c>
      <c r="Q46" s="278">
        <v>1448</v>
      </c>
    </row>
    <row r="47" spans="1:17" ht="14.25" thickBot="1">
      <c r="A47" s="4">
        <f>Davalianeba!A47</f>
        <v>217</v>
      </c>
      <c r="B47" s="43" t="str">
        <f>Davalianeba!B47</f>
        <v>kaxniaSvili</v>
      </c>
      <c r="C47" s="256"/>
      <c r="D47" s="274">
        <f t="shared" si="0"/>
        <v>441</v>
      </c>
      <c r="E47" s="275">
        <v>2091</v>
      </c>
      <c r="F47" s="276">
        <v>2118</v>
      </c>
      <c r="G47" s="276">
        <v>2264</v>
      </c>
      <c r="H47" s="276">
        <v>2305</v>
      </c>
      <c r="I47" s="276">
        <v>2305</v>
      </c>
      <c r="J47" s="276">
        <v>2305</v>
      </c>
      <c r="K47" s="276">
        <v>2305</v>
      </c>
      <c r="L47" s="276">
        <v>2305</v>
      </c>
      <c r="M47" s="276">
        <v>2305</v>
      </c>
      <c r="N47" s="276">
        <v>2485</v>
      </c>
      <c r="O47" s="276">
        <v>2532</v>
      </c>
      <c r="P47" s="277">
        <v>2532</v>
      </c>
      <c r="Q47" s="278">
        <v>2532</v>
      </c>
    </row>
    <row r="48" spans="1:17" ht="27.75" thickBot="1">
      <c r="A48" s="4">
        <f>Davalianeba!A48</f>
        <v>218</v>
      </c>
      <c r="B48" s="43" t="str">
        <f>Davalianeba!B48</f>
        <v>n.iakobiSvili - v.maRraZe</v>
      </c>
      <c r="C48" s="256"/>
      <c r="D48" s="274">
        <f t="shared" si="0"/>
        <v>106</v>
      </c>
      <c r="E48" s="275">
        <v>1213</v>
      </c>
      <c r="F48" s="276">
        <v>1256</v>
      </c>
      <c r="G48" s="276">
        <v>1277</v>
      </c>
      <c r="H48" s="276">
        <v>1296</v>
      </c>
      <c r="I48" s="276">
        <v>1296</v>
      </c>
      <c r="J48" s="276">
        <v>1296</v>
      </c>
      <c r="K48" s="276">
        <v>1296</v>
      </c>
      <c r="L48" s="276">
        <v>1296</v>
      </c>
      <c r="M48" s="276">
        <v>1296</v>
      </c>
      <c r="N48" s="276">
        <v>1319</v>
      </c>
      <c r="O48" s="276">
        <v>1319</v>
      </c>
      <c r="P48" s="277">
        <v>1319</v>
      </c>
      <c r="Q48" s="278">
        <v>1319</v>
      </c>
    </row>
    <row r="49" spans="1:17" ht="14.25" thickBot="1">
      <c r="A49" s="4">
        <f>Davalianeba!A49</f>
        <v>219</v>
      </c>
      <c r="B49" s="43" t="str">
        <f>Davalianeba!B49</f>
        <v>m.narsia</v>
      </c>
      <c r="C49" s="256"/>
      <c r="D49" s="274">
        <f t="shared" si="0"/>
        <v>348</v>
      </c>
      <c r="E49" s="275">
        <v>6183</v>
      </c>
      <c r="F49" s="276">
        <v>6183</v>
      </c>
      <c r="G49" s="276">
        <v>6183</v>
      </c>
      <c r="H49" s="276">
        <v>6183</v>
      </c>
      <c r="I49" s="276">
        <v>6183</v>
      </c>
      <c r="J49" s="276">
        <v>6183</v>
      </c>
      <c r="K49" s="276">
        <v>6345</v>
      </c>
      <c r="L49" s="276">
        <v>6345</v>
      </c>
      <c r="M49" s="276">
        <v>6531</v>
      </c>
      <c r="N49" s="276">
        <v>6531</v>
      </c>
      <c r="O49" s="276">
        <v>6531</v>
      </c>
      <c r="P49" s="277">
        <v>6531</v>
      </c>
      <c r="Q49" s="278">
        <v>6531</v>
      </c>
    </row>
    <row r="50" spans="1:17" ht="14.25" thickBot="1">
      <c r="A50" s="4">
        <f>Davalianeba!A50</f>
        <v>220</v>
      </c>
      <c r="B50" s="43" t="str">
        <f>Davalianeba!B50</f>
        <v>a.kikaliSvili</v>
      </c>
      <c r="C50" s="256"/>
      <c r="D50" s="274">
        <f t="shared" si="0"/>
        <v>0</v>
      </c>
      <c r="E50" s="275">
        <v>0</v>
      </c>
      <c r="F50" s="276">
        <v>0</v>
      </c>
      <c r="G50" s="276">
        <v>0</v>
      </c>
      <c r="H50" s="276">
        <v>0</v>
      </c>
      <c r="I50" s="276">
        <v>0</v>
      </c>
      <c r="J50" s="276">
        <v>0</v>
      </c>
      <c r="K50" s="276">
        <v>0</v>
      </c>
      <c r="L50" s="276">
        <v>0</v>
      </c>
      <c r="M50" s="276">
        <v>0</v>
      </c>
      <c r="N50" s="276">
        <v>0</v>
      </c>
      <c r="O50" s="276">
        <v>0</v>
      </c>
      <c r="P50" s="277">
        <v>0</v>
      </c>
      <c r="Q50" s="278">
        <v>0</v>
      </c>
    </row>
    <row r="51" spans="1:17" ht="14.25" thickBot="1">
      <c r="A51" s="4">
        <f>Davalianeba!A51</f>
        <v>221</v>
      </c>
      <c r="B51" s="43" t="str">
        <f>Davalianeba!B51</f>
        <v>ნ.კობერიძე</v>
      </c>
      <c r="C51" s="256"/>
      <c r="D51" s="274">
        <f t="shared" si="0"/>
        <v>567</v>
      </c>
      <c r="E51" s="275">
        <v>1003</v>
      </c>
      <c r="F51" s="276">
        <v>1044</v>
      </c>
      <c r="G51" s="276">
        <v>1150</v>
      </c>
      <c r="H51" s="276">
        <v>1211</v>
      </c>
      <c r="I51" s="276">
        <v>1256</v>
      </c>
      <c r="J51" s="276">
        <v>1256</v>
      </c>
      <c r="K51" s="276">
        <v>1256</v>
      </c>
      <c r="L51" s="276">
        <v>1256</v>
      </c>
      <c r="M51" s="276">
        <v>1266</v>
      </c>
      <c r="N51" s="276">
        <v>1570</v>
      </c>
      <c r="O51" s="276">
        <v>1570</v>
      </c>
      <c r="P51" s="277">
        <v>1570</v>
      </c>
      <c r="Q51" s="278">
        <v>1570</v>
      </c>
    </row>
    <row r="52" spans="1:17" ht="14.25" thickBot="1">
      <c r="A52" s="4">
        <f>Davalianeba!A52</f>
        <v>222</v>
      </c>
      <c r="B52" s="43" t="str">
        <f>Davalianeba!B52</f>
        <v>Tabagari</v>
      </c>
      <c r="C52" s="256"/>
      <c r="D52" s="274">
        <f t="shared" si="0"/>
        <v>809</v>
      </c>
      <c r="E52" s="275">
        <v>2943</v>
      </c>
      <c r="F52" s="276">
        <v>2943</v>
      </c>
      <c r="G52" s="276">
        <v>3154</v>
      </c>
      <c r="H52" s="276">
        <v>3188</v>
      </c>
      <c r="I52" s="276">
        <v>3206</v>
      </c>
      <c r="J52" s="276">
        <v>3206</v>
      </c>
      <c r="K52" s="276">
        <v>3206</v>
      </c>
      <c r="L52" s="276">
        <v>3206</v>
      </c>
      <c r="M52" s="276">
        <v>3310</v>
      </c>
      <c r="N52" s="276">
        <v>3644</v>
      </c>
      <c r="O52" s="276">
        <v>3698</v>
      </c>
      <c r="P52" s="277">
        <v>3752</v>
      </c>
      <c r="Q52" s="278">
        <v>3752</v>
      </c>
    </row>
    <row r="53" spans="1:17" ht="14.25" thickBot="1">
      <c r="A53" s="4">
        <f>Davalianeba!A53</f>
        <v>223</v>
      </c>
      <c r="B53" s="43" t="str">
        <f>Davalianeba!B53</f>
        <v>ambokaZe</v>
      </c>
      <c r="C53" s="256"/>
      <c r="D53" s="274">
        <f t="shared" si="0"/>
        <v>0</v>
      </c>
      <c r="E53" s="275">
        <v>0</v>
      </c>
      <c r="F53" s="276">
        <v>0</v>
      </c>
      <c r="G53" s="276">
        <v>0</v>
      </c>
      <c r="H53" s="276">
        <v>0</v>
      </c>
      <c r="I53" s="276">
        <v>0</v>
      </c>
      <c r="J53" s="276">
        <v>0</v>
      </c>
      <c r="K53" s="276">
        <v>0</v>
      </c>
      <c r="L53" s="276">
        <v>0</v>
      </c>
      <c r="M53" s="276">
        <v>0</v>
      </c>
      <c r="N53" s="276">
        <v>0</v>
      </c>
      <c r="O53" s="276">
        <v>0</v>
      </c>
      <c r="P53" s="277">
        <v>0</v>
      </c>
      <c r="Q53" s="278">
        <v>0</v>
      </c>
    </row>
    <row r="54" spans="1:17" ht="14.25" thickBot="1">
      <c r="A54" s="4">
        <f>Davalianeba!A54</f>
        <v>224</v>
      </c>
      <c r="B54" s="43" t="str">
        <f>Davalianeba!B54</f>
        <v>n. Zagania</v>
      </c>
      <c r="C54" s="256"/>
      <c r="D54" s="274">
        <f t="shared" si="0"/>
        <v>0</v>
      </c>
      <c r="E54" s="275">
        <v>166</v>
      </c>
      <c r="F54" s="276">
        <v>166</v>
      </c>
      <c r="G54" s="276">
        <v>166</v>
      </c>
      <c r="H54" s="276">
        <v>166</v>
      </c>
      <c r="I54" s="276">
        <v>166</v>
      </c>
      <c r="J54" s="276">
        <v>166</v>
      </c>
      <c r="K54" s="276">
        <v>166</v>
      </c>
      <c r="L54" s="276">
        <v>166</v>
      </c>
      <c r="M54" s="276">
        <v>166</v>
      </c>
      <c r="N54" s="276">
        <v>166</v>
      </c>
      <c r="O54" s="276">
        <v>166</v>
      </c>
      <c r="P54" s="277">
        <v>166</v>
      </c>
      <c r="Q54" s="278">
        <v>166</v>
      </c>
    </row>
    <row r="55" spans="1:17" ht="18" customHeight="1" thickBot="1">
      <c r="A55" s="4">
        <f>Davalianeba!A55</f>
        <v>225</v>
      </c>
      <c r="B55" s="43" t="str">
        <f>Davalianeba!B55</f>
        <v>nikolaiSvili -a.kakoiSvili</v>
      </c>
      <c r="C55" s="256"/>
      <c r="D55" s="274">
        <f t="shared" si="0"/>
        <v>0</v>
      </c>
      <c r="E55" s="275">
        <v>1259</v>
      </c>
      <c r="F55" s="276">
        <v>1259</v>
      </c>
      <c r="G55" s="276">
        <v>1259</v>
      </c>
      <c r="H55" s="276">
        <v>1259</v>
      </c>
      <c r="I55" s="276">
        <v>1259</v>
      </c>
      <c r="J55" s="276">
        <v>1259</v>
      </c>
      <c r="K55" s="276">
        <v>1259</v>
      </c>
      <c r="L55" s="276">
        <v>1259</v>
      </c>
      <c r="M55" s="276">
        <v>1259</v>
      </c>
      <c r="N55" s="276">
        <v>1259</v>
      </c>
      <c r="O55" s="276">
        <v>1259</v>
      </c>
      <c r="P55" s="277">
        <v>1259</v>
      </c>
      <c r="Q55" s="278">
        <v>1259</v>
      </c>
    </row>
    <row r="56" spans="1:17" ht="14.25" thickBot="1">
      <c r="A56" s="4">
        <f>Davalianeba!A56</f>
        <v>226</v>
      </c>
      <c r="B56" s="43" t="str">
        <f>Davalianeba!B56</f>
        <v>m.cxvediani</v>
      </c>
      <c r="C56" s="256"/>
      <c r="D56" s="274">
        <f t="shared" si="0"/>
        <v>1250</v>
      </c>
      <c r="E56" s="275">
        <v>903</v>
      </c>
      <c r="F56" s="276">
        <v>956</v>
      </c>
      <c r="G56" s="276">
        <v>995</v>
      </c>
      <c r="H56" s="276">
        <v>1022</v>
      </c>
      <c r="I56" s="276">
        <v>1022</v>
      </c>
      <c r="J56" s="276">
        <v>1022</v>
      </c>
      <c r="K56" s="276">
        <v>1022</v>
      </c>
      <c r="L56" s="276">
        <v>1022</v>
      </c>
      <c r="M56" s="276">
        <v>1914</v>
      </c>
      <c r="N56" s="276">
        <v>2153</v>
      </c>
      <c r="O56" s="276">
        <v>2153</v>
      </c>
      <c r="P56" s="277">
        <v>2153</v>
      </c>
      <c r="Q56" s="278">
        <v>2153</v>
      </c>
    </row>
    <row r="57" spans="1:17" ht="14.25" thickBot="1">
      <c r="A57" s="4">
        <f>Davalianeba!A57</f>
        <v>227</v>
      </c>
      <c r="B57" s="43" t="str">
        <f>Davalianeba!B57</f>
        <v>დ/ბაინდურაშვილი</v>
      </c>
      <c r="C57" s="256"/>
      <c r="D57" s="274">
        <f t="shared" si="0"/>
        <v>1175</v>
      </c>
      <c r="E57" s="275">
        <v>1144</v>
      </c>
      <c r="F57" s="276">
        <v>1188</v>
      </c>
      <c r="G57" s="276">
        <v>1378</v>
      </c>
      <c r="H57" s="276">
        <v>1497</v>
      </c>
      <c r="I57" s="276">
        <v>1516</v>
      </c>
      <c r="J57" s="276">
        <v>1516</v>
      </c>
      <c r="K57" s="276">
        <v>1516</v>
      </c>
      <c r="L57" s="276">
        <v>1516</v>
      </c>
      <c r="M57" s="276">
        <v>2030</v>
      </c>
      <c r="N57" s="276">
        <v>2319</v>
      </c>
      <c r="O57" s="276">
        <v>2319</v>
      </c>
      <c r="P57" s="277">
        <v>2319</v>
      </c>
      <c r="Q57" s="278">
        <v>2319</v>
      </c>
    </row>
    <row r="58" spans="1:17" ht="14.25" thickBot="1">
      <c r="A58" s="35">
        <f>Davalianeba!A58</f>
        <v>301</v>
      </c>
      <c r="B58" s="46" t="str">
        <f>Davalianeba!B58</f>
        <v>n. balaxaZe</v>
      </c>
      <c r="C58" s="257"/>
      <c r="D58" s="274">
        <f t="shared" si="0"/>
        <v>290</v>
      </c>
      <c r="E58" s="279">
        <v>1490</v>
      </c>
      <c r="F58" s="280">
        <v>1490</v>
      </c>
      <c r="G58" s="280">
        <v>1534</v>
      </c>
      <c r="H58" s="280">
        <v>1534</v>
      </c>
      <c r="I58" s="280">
        <v>1534</v>
      </c>
      <c r="J58" s="280">
        <v>1534</v>
      </c>
      <c r="K58" s="280">
        <v>1534</v>
      </c>
      <c r="L58" s="280">
        <v>1534</v>
      </c>
      <c r="M58" s="280">
        <v>1678</v>
      </c>
      <c r="N58" s="280">
        <v>1780</v>
      </c>
      <c r="O58" s="280">
        <v>1780</v>
      </c>
      <c r="P58" s="281">
        <v>1780</v>
      </c>
      <c r="Q58" s="278">
        <v>1780</v>
      </c>
    </row>
    <row r="59" spans="1:17" ht="14.25" thickBot="1">
      <c r="A59" s="4">
        <f>Davalianeba!A59</f>
        <v>302</v>
      </c>
      <c r="B59" s="43" t="str">
        <f>Davalianeba!B59</f>
        <v>g.gugava</v>
      </c>
      <c r="C59" s="256"/>
      <c r="D59" s="274">
        <f t="shared" si="0"/>
        <v>493</v>
      </c>
      <c r="E59" s="275">
        <v>1898</v>
      </c>
      <c r="F59" s="276">
        <v>1898</v>
      </c>
      <c r="G59" s="276">
        <v>2044</v>
      </c>
      <c r="H59" s="276">
        <v>2044</v>
      </c>
      <c r="I59" s="276">
        <v>2044</v>
      </c>
      <c r="J59" s="276">
        <v>2044</v>
      </c>
      <c r="K59" s="276">
        <v>2044</v>
      </c>
      <c r="L59" s="276">
        <v>2044</v>
      </c>
      <c r="M59" s="276">
        <v>2108</v>
      </c>
      <c r="N59" s="276">
        <v>2391</v>
      </c>
      <c r="O59" s="276">
        <v>2391</v>
      </c>
      <c r="P59" s="277">
        <v>2391</v>
      </c>
      <c r="Q59" s="278">
        <v>2391</v>
      </c>
    </row>
    <row r="60" spans="1:17" ht="14.25" thickBot="1">
      <c r="A60" s="4">
        <f>Davalianeba!A60</f>
        <v>303</v>
      </c>
      <c r="B60" s="43" t="str">
        <f>Davalianeba!B60</f>
        <v>მ.შეწირული</v>
      </c>
      <c r="C60" s="256"/>
      <c r="D60" s="274">
        <f t="shared" si="0"/>
        <v>404</v>
      </c>
      <c r="E60" s="275">
        <v>3266</v>
      </c>
      <c r="F60" s="276">
        <v>3266</v>
      </c>
      <c r="G60" s="276">
        <v>3266</v>
      </c>
      <c r="H60" s="276">
        <v>3302</v>
      </c>
      <c r="I60" s="276">
        <v>3302</v>
      </c>
      <c r="J60" s="276">
        <v>3302</v>
      </c>
      <c r="K60" s="276">
        <v>3302</v>
      </c>
      <c r="L60" s="276">
        <v>3302</v>
      </c>
      <c r="M60" s="276">
        <v>3494</v>
      </c>
      <c r="N60" s="276">
        <v>3670</v>
      </c>
      <c r="O60" s="276">
        <v>3670</v>
      </c>
      <c r="P60" s="277">
        <v>3670</v>
      </c>
      <c r="Q60" s="278">
        <v>3670</v>
      </c>
    </row>
    <row r="61" spans="1:17" ht="14.25" thickBot="1">
      <c r="A61" s="4">
        <f>Davalianeba!A61</f>
        <v>304</v>
      </c>
      <c r="B61" s="43" t="str">
        <f>Davalianeba!B61</f>
        <v>g. bejaniSvili</v>
      </c>
      <c r="C61" s="256"/>
      <c r="D61" s="274">
        <f t="shared" si="0"/>
        <v>819</v>
      </c>
      <c r="E61" s="275">
        <v>2461</v>
      </c>
      <c r="F61" s="276">
        <v>2497</v>
      </c>
      <c r="G61" s="276">
        <v>2574</v>
      </c>
      <c r="H61" s="276">
        <v>2638</v>
      </c>
      <c r="I61" s="276">
        <v>2710</v>
      </c>
      <c r="J61" s="276">
        <v>2710</v>
      </c>
      <c r="K61" s="276">
        <v>2710</v>
      </c>
      <c r="L61" s="276">
        <v>2710</v>
      </c>
      <c r="M61" s="276">
        <v>2824</v>
      </c>
      <c r="N61" s="276">
        <v>3127</v>
      </c>
      <c r="O61" s="276">
        <v>3191</v>
      </c>
      <c r="P61" s="277">
        <v>3191</v>
      </c>
      <c r="Q61" s="278">
        <v>3280</v>
      </c>
    </row>
    <row r="62" spans="1:17" ht="14.25" thickBot="1">
      <c r="A62" s="4">
        <f>Davalianeba!A62</f>
        <v>305</v>
      </c>
      <c r="B62" s="43" t="str">
        <f>Davalianeba!B62</f>
        <v>T. baxsoliani</v>
      </c>
      <c r="C62" s="256"/>
      <c r="D62" s="274">
        <f t="shared" si="0"/>
        <v>1045</v>
      </c>
      <c r="E62" s="275">
        <v>3737</v>
      </c>
      <c r="F62" s="276">
        <v>3767</v>
      </c>
      <c r="G62" s="276">
        <v>3800</v>
      </c>
      <c r="H62" s="276">
        <v>3842</v>
      </c>
      <c r="I62" s="276">
        <v>3893</v>
      </c>
      <c r="J62" s="276">
        <v>3893</v>
      </c>
      <c r="K62" s="276">
        <v>4075</v>
      </c>
      <c r="L62" s="276">
        <v>4075</v>
      </c>
      <c r="M62" s="276">
        <v>4423</v>
      </c>
      <c r="N62" s="276">
        <v>4701</v>
      </c>
      <c r="O62" s="276">
        <v>4764</v>
      </c>
      <c r="P62" s="277">
        <v>4782</v>
      </c>
      <c r="Q62" s="278">
        <v>4782</v>
      </c>
    </row>
    <row r="63" spans="1:17" ht="14.25" thickBot="1">
      <c r="A63" s="4">
        <f>Davalianeba!A63</f>
        <v>306</v>
      </c>
      <c r="B63" s="43" t="str">
        <f>Davalianeba!B63</f>
        <v>e. SaviSvili</v>
      </c>
      <c r="C63" s="256"/>
      <c r="D63" s="274">
        <f t="shared" si="0"/>
        <v>631</v>
      </c>
      <c r="E63" s="275">
        <v>2314</v>
      </c>
      <c r="F63" s="276">
        <v>2325</v>
      </c>
      <c r="G63" s="276">
        <v>2428</v>
      </c>
      <c r="H63" s="276">
        <v>2504</v>
      </c>
      <c r="I63" s="276">
        <v>2551</v>
      </c>
      <c r="J63" s="276">
        <v>2551</v>
      </c>
      <c r="K63" s="276">
        <v>2551</v>
      </c>
      <c r="L63" s="276">
        <v>2551</v>
      </c>
      <c r="M63" s="276">
        <v>2725</v>
      </c>
      <c r="N63" s="276">
        <v>2894</v>
      </c>
      <c r="O63" s="276">
        <v>2945</v>
      </c>
      <c r="P63" s="277">
        <v>2945</v>
      </c>
      <c r="Q63" s="278">
        <v>2945</v>
      </c>
    </row>
    <row r="64" spans="1:17" ht="14.25" thickBot="1">
      <c r="A64" s="4">
        <f>Davalianeba!A64</f>
        <v>307</v>
      </c>
      <c r="B64" s="43" t="str">
        <f>Davalianeba!B64</f>
        <v>i.gabadadze</v>
      </c>
      <c r="C64" s="256"/>
      <c r="D64" s="274">
        <f t="shared" si="0"/>
        <v>460</v>
      </c>
      <c r="E64" s="275">
        <v>1933</v>
      </c>
      <c r="F64" s="276">
        <v>1971</v>
      </c>
      <c r="G64" s="276">
        <v>2002</v>
      </c>
      <c r="H64" s="276">
        <v>2048</v>
      </c>
      <c r="I64" s="276">
        <v>2067</v>
      </c>
      <c r="J64" s="276">
        <v>2067</v>
      </c>
      <c r="K64" s="276">
        <v>2067</v>
      </c>
      <c r="L64" s="276">
        <v>2067</v>
      </c>
      <c r="M64" s="276">
        <v>2242</v>
      </c>
      <c r="N64" s="276">
        <v>2393</v>
      </c>
      <c r="O64" s="276">
        <v>2393</v>
      </c>
      <c r="P64" s="277">
        <v>2393</v>
      </c>
      <c r="Q64" s="278">
        <v>2393</v>
      </c>
    </row>
    <row r="65" spans="1:17" ht="14.25" thickBot="1">
      <c r="A65" s="4">
        <f>Davalianeba!A65</f>
        <v>308</v>
      </c>
      <c r="B65" s="43" t="str">
        <f>Davalianeba!B65</f>
        <v>mesxaZe</v>
      </c>
      <c r="C65" s="256"/>
      <c r="D65" s="274">
        <f t="shared" si="0"/>
        <v>1510</v>
      </c>
      <c r="E65" s="275">
        <v>2847</v>
      </c>
      <c r="F65" s="276">
        <v>2847</v>
      </c>
      <c r="G65" s="276">
        <v>3322</v>
      </c>
      <c r="H65" s="276">
        <v>3526</v>
      </c>
      <c r="I65" s="276">
        <v>3654</v>
      </c>
      <c r="J65" s="276">
        <v>3654</v>
      </c>
      <c r="K65" s="276">
        <v>3654</v>
      </c>
      <c r="L65" s="276">
        <v>3654</v>
      </c>
      <c r="M65" s="276">
        <v>4167</v>
      </c>
      <c r="N65" s="276">
        <v>4355</v>
      </c>
      <c r="O65" s="276">
        <v>4357</v>
      </c>
      <c r="P65" s="277">
        <v>4357</v>
      </c>
      <c r="Q65" s="278">
        <v>4357</v>
      </c>
    </row>
    <row r="66" spans="1:17" ht="14.25" thickBot="1">
      <c r="A66" s="4">
        <f>Davalianeba!A66</f>
        <v>309</v>
      </c>
      <c r="B66" s="43" t="str">
        <f>Davalianeba!B66</f>
        <v>T. leJava</v>
      </c>
      <c r="C66" s="256"/>
      <c r="D66" s="274">
        <f t="shared" si="0"/>
        <v>641</v>
      </c>
      <c r="E66" s="275">
        <v>4497</v>
      </c>
      <c r="F66" s="276">
        <v>4574</v>
      </c>
      <c r="G66" s="276">
        <v>4613</v>
      </c>
      <c r="H66" s="276">
        <v>4641</v>
      </c>
      <c r="I66" s="276">
        <v>4641</v>
      </c>
      <c r="J66" s="276">
        <v>4641</v>
      </c>
      <c r="K66" s="276">
        <v>4641</v>
      </c>
      <c r="L66" s="276">
        <v>4641</v>
      </c>
      <c r="M66" s="276">
        <v>4906</v>
      </c>
      <c r="N66" s="276">
        <v>5138</v>
      </c>
      <c r="O66" s="276">
        <v>5138</v>
      </c>
      <c r="P66" s="277">
        <v>5138</v>
      </c>
      <c r="Q66" s="278">
        <v>5138</v>
      </c>
    </row>
    <row r="67" spans="1:17" ht="14.25" thickBot="1">
      <c r="A67" s="4">
        <f>Davalianeba!A67</f>
        <v>310</v>
      </c>
      <c r="B67" s="43" t="str">
        <f>Davalianeba!B67</f>
        <v>n. cincabaZe-noRaideli</v>
      </c>
      <c r="C67" s="256"/>
      <c r="D67" s="274">
        <f t="shared" si="0"/>
        <v>136</v>
      </c>
      <c r="E67" s="275">
        <v>2138</v>
      </c>
      <c r="F67" s="276">
        <v>2138</v>
      </c>
      <c r="G67" s="276">
        <v>2264</v>
      </c>
      <c r="H67" s="276">
        <v>2274</v>
      </c>
      <c r="I67" s="276">
        <v>2274</v>
      </c>
      <c r="J67" s="276">
        <v>2274</v>
      </c>
      <c r="K67" s="276">
        <v>2274</v>
      </c>
      <c r="L67" s="276">
        <v>2274</v>
      </c>
      <c r="M67" s="276">
        <v>2274</v>
      </c>
      <c r="N67" s="276">
        <v>2274</v>
      </c>
      <c r="O67" s="276">
        <v>2274</v>
      </c>
      <c r="P67" s="277">
        <v>2274</v>
      </c>
      <c r="Q67" s="278">
        <v>2274</v>
      </c>
    </row>
    <row r="68" spans="1:17" ht="14.25" thickBot="1">
      <c r="A68" s="4">
        <f>Davalianeba!A68</f>
        <v>311</v>
      </c>
      <c r="B68" s="43" t="str">
        <f>Davalianeba!B68</f>
        <v>n. cincabaZe-noRaideli</v>
      </c>
      <c r="C68" s="256"/>
      <c r="D68" s="274">
        <f t="shared" si="0"/>
        <v>0</v>
      </c>
      <c r="E68" s="275">
        <v>1545</v>
      </c>
      <c r="F68" s="276">
        <v>1545</v>
      </c>
      <c r="G68" s="276">
        <v>1545</v>
      </c>
      <c r="H68" s="276">
        <v>1545</v>
      </c>
      <c r="I68" s="276">
        <v>1545</v>
      </c>
      <c r="J68" s="276">
        <v>1545</v>
      </c>
      <c r="K68" s="276">
        <v>1545</v>
      </c>
      <c r="L68" s="276">
        <v>1545</v>
      </c>
      <c r="M68" s="276">
        <v>1545</v>
      </c>
      <c r="N68" s="276">
        <v>1545</v>
      </c>
      <c r="O68" s="276">
        <v>1545</v>
      </c>
      <c r="P68" s="277">
        <v>1545</v>
      </c>
      <c r="Q68" s="278">
        <v>1545</v>
      </c>
    </row>
    <row r="69" spans="1:17" ht="14.25" thickBot="1">
      <c r="A69" s="4">
        <f>Davalianeba!A69</f>
        <v>312</v>
      </c>
      <c r="B69" s="43" t="str">
        <f>Davalianeba!B69</f>
        <v>sulikaSvili</v>
      </c>
      <c r="C69" s="256"/>
      <c r="D69" s="274">
        <f t="shared" si="0"/>
        <v>0</v>
      </c>
      <c r="E69" s="275">
        <v>0</v>
      </c>
      <c r="F69" s="276">
        <v>0</v>
      </c>
      <c r="G69" s="276">
        <v>0</v>
      </c>
      <c r="H69" s="276">
        <v>0</v>
      </c>
      <c r="I69" s="276">
        <v>0</v>
      </c>
      <c r="J69" s="276">
        <v>0</v>
      </c>
      <c r="K69" s="276">
        <v>0</v>
      </c>
      <c r="L69" s="276">
        <v>0</v>
      </c>
      <c r="M69" s="276">
        <v>0</v>
      </c>
      <c r="N69" s="276">
        <v>0</v>
      </c>
      <c r="O69" s="276">
        <v>0</v>
      </c>
      <c r="P69" s="277">
        <v>0</v>
      </c>
      <c r="Q69" s="278">
        <v>0</v>
      </c>
    </row>
    <row r="70" spans="1:17" ht="14.25" thickBot="1">
      <c r="A70" s="4">
        <f>Davalianeba!A70</f>
        <v>313</v>
      </c>
      <c r="B70" s="43" t="str">
        <f>Davalianeba!B70</f>
        <v>sulikaSvili</v>
      </c>
      <c r="C70" s="256"/>
      <c r="D70" s="274">
        <f t="shared" si="0"/>
        <v>0</v>
      </c>
      <c r="E70" s="275">
        <v>0</v>
      </c>
      <c r="F70" s="276">
        <v>0</v>
      </c>
      <c r="G70" s="276">
        <v>0</v>
      </c>
      <c r="H70" s="276">
        <v>0</v>
      </c>
      <c r="I70" s="276">
        <v>0</v>
      </c>
      <c r="J70" s="276">
        <v>0</v>
      </c>
      <c r="K70" s="276">
        <v>0</v>
      </c>
      <c r="L70" s="276">
        <v>0</v>
      </c>
      <c r="M70" s="276">
        <v>0</v>
      </c>
      <c r="N70" s="276">
        <v>0</v>
      </c>
      <c r="O70" s="276">
        <v>0</v>
      </c>
      <c r="P70" s="277">
        <v>0</v>
      </c>
      <c r="Q70" s="278">
        <v>0</v>
      </c>
    </row>
    <row r="71" spans="1:17" ht="14.25" thickBot="1">
      <c r="A71" s="4">
        <f>Davalianeba!A71</f>
        <v>314</v>
      </c>
      <c r="B71" s="43" t="str">
        <f>Davalianeba!B71</f>
        <v>beraZe</v>
      </c>
      <c r="C71" s="256"/>
      <c r="D71" s="274">
        <f t="shared" si="0"/>
        <v>154</v>
      </c>
      <c r="E71" s="275">
        <v>420</v>
      </c>
      <c r="F71" s="276">
        <v>420</v>
      </c>
      <c r="G71" s="276">
        <v>499</v>
      </c>
      <c r="H71" s="276">
        <v>520</v>
      </c>
      <c r="I71" s="276">
        <v>520</v>
      </c>
      <c r="J71" s="276">
        <v>520</v>
      </c>
      <c r="K71" s="276">
        <v>520</v>
      </c>
      <c r="L71" s="276">
        <v>520</v>
      </c>
      <c r="M71" s="276">
        <v>520</v>
      </c>
      <c r="N71" s="276">
        <v>574</v>
      </c>
      <c r="O71" s="276">
        <v>574</v>
      </c>
      <c r="P71" s="277">
        <v>574</v>
      </c>
      <c r="Q71" s="278">
        <v>574</v>
      </c>
    </row>
    <row r="72" spans="1:17" ht="14.25" thickBot="1">
      <c r="A72" s="4">
        <f>Davalianeba!A72</f>
        <v>315</v>
      </c>
      <c r="B72" s="43" t="str">
        <f>Davalianeba!B72</f>
        <v>gugunaZe</v>
      </c>
      <c r="C72" s="256"/>
      <c r="D72" s="274">
        <f aca="true" t="shared" si="1" ref="D72:D135">IF((F72-E72)&gt;0,(F72-E72),0)+IF((G72-F72)&gt;0,(G72-F72),0)+IF((H72-G72)&gt;0,(H72-G72),0)+IF((I72-H72)&gt;0,(I72-H72),0)+IF((J72-I72)&gt;0,(J72-I72),0)+IF((K72-J72)&gt;0,(K72-J72),0)+IF((L72-K72)&gt;0,(L72-K72),0)+IF((M72-L72)&gt;0,(M72-L72),0)+IF((N72-M72)&gt;0,(N72-M72),0)+IF((O72-N72)&gt;0,(O72-N72),0)+IF((P72-O72)&gt;0,(P72-O72),0)+IF((Q72-P72)&gt;0,(Q72-P72))</f>
        <v>428</v>
      </c>
      <c r="E72" s="275">
        <v>722</v>
      </c>
      <c r="F72" s="276">
        <v>740</v>
      </c>
      <c r="G72" s="276">
        <v>781</v>
      </c>
      <c r="H72" s="276">
        <v>821</v>
      </c>
      <c r="I72" s="276">
        <v>829</v>
      </c>
      <c r="J72" s="276">
        <v>829</v>
      </c>
      <c r="K72" s="276">
        <v>829</v>
      </c>
      <c r="L72" s="276">
        <v>829</v>
      </c>
      <c r="M72" s="276">
        <v>909</v>
      </c>
      <c r="N72" s="276">
        <v>1150</v>
      </c>
      <c r="O72" s="276">
        <v>1150</v>
      </c>
      <c r="P72" s="277">
        <v>1150</v>
      </c>
      <c r="Q72" s="278">
        <v>1150</v>
      </c>
    </row>
    <row r="73" spans="1:17" ht="14.25" thickBot="1">
      <c r="A73" s="4">
        <f>Davalianeba!A73</f>
        <v>316</v>
      </c>
      <c r="B73" s="43" t="str">
        <f>Davalianeba!B73</f>
        <v>i.gabriCiZe</v>
      </c>
      <c r="C73" s="256"/>
      <c r="D73" s="274">
        <f t="shared" si="1"/>
        <v>2280</v>
      </c>
      <c r="E73" s="275">
        <v>3377</v>
      </c>
      <c r="F73" s="276">
        <v>3624</v>
      </c>
      <c r="G73" s="276">
        <v>3861</v>
      </c>
      <c r="H73" s="276">
        <v>4009</v>
      </c>
      <c r="I73" s="276">
        <v>4298</v>
      </c>
      <c r="J73" s="276">
        <v>4862</v>
      </c>
      <c r="K73" s="276">
        <v>5144</v>
      </c>
      <c r="L73" s="276">
        <v>5232</v>
      </c>
      <c r="M73" s="276">
        <v>5328</v>
      </c>
      <c r="N73" s="276">
        <v>5602</v>
      </c>
      <c r="O73" s="276">
        <v>5624</v>
      </c>
      <c r="P73" s="277">
        <v>5624</v>
      </c>
      <c r="Q73" s="278">
        <v>5657</v>
      </c>
    </row>
    <row r="74" spans="1:17" ht="14.25" thickBot="1">
      <c r="A74" s="4">
        <f>Davalianeba!A74</f>
        <v>317</v>
      </c>
      <c r="B74" s="43" t="str">
        <f>Davalianeba!B74</f>
        <v>konsuliani</v>
      </c>
      <c r="C74" s="256"/>
      <c r="D74" s="274">
        <f t="shared" si="1"/>
        <v>0</v>
      </c>
      <c r="E74" s="275">
        <v>240</v>
      </c>
      <c r="F74" s="276">
        <v>240</v>
      </c>
      <c r="G74" s="276">
        <v>240</v>
      </c>
      <c r="H74" s="276">
        <v>240</v>
      </c>
      <c r="I74" s="276">
        <v>240</v>
      </c>
      <c r="J74" s="276">
        <v>240</v>
      </c>
      <c r="K74" s="276">
        <v>240</v>
      </c>
      <c r="L74" s="276">
        <v>240</v>
      </c>
      <c r="M74" s="276">
        <v>240</v>
      </c>
      <c r="N74" s="276">
        <v>240</v>
      </c>
      <c r="O74" s="276">
        <v>240</v>
      </c>
      <c r="P74" s="277">
        <v>240</v>
      </c>
      <c r="Q74" s="278">
        <v>240</v>
      </c>
    </row>
    <row r="75" spans="1:17" ht="14.25" thickBot="1">
      <c r="A75" s="4">
        <f>Davalianeba!A75</f>
        <v>318</v>
      </c>
      <c r="B75" s="43" t="str">
        <f>Davalianeba!B75</f>
        <v>a. kereseliZe</v>
      </c>
      <c r="C75" s="256"/>
      <c r="D75" s="274">
        <f t="shared" si="1"/>
        <v>275</v>
      </c>
      <c r="E75" s="275">
        <v>551</v>
      </c>
      <c r="F75" s="276">
        <v>551</v>
      </c>
      <c r="G75" s="276">
        <v>644</v>
      </c>
      <c r="H75" s="276">
        <v>713</v>
      </c>
      <c r="I75" s="276">
        <v>768</v>
      </c>
      <c r="J75" s="276">
        <v>768</v>
      </c>
      <c r="K75" s="276">
        <v>768</v>
      </c>
      <c r="L75" s="276">
        <v>768</v>
      </c>
      <c r="M75" s="276">
        <v>778</v>
      </c>
      <c r="N75" s="276">
        <v>821</v>
      </c>
      <c r="O75" s="276">
        <v>826</v>
      </c>
      <c r="P75" s="277">
        <v>826</v>
      </c>
      <c r="Q75" s="278">
        <v>826</v>
      </c>
    </row>
    <row r="76" spans="1:17" ht="14.25" thickBot="1">
      <c r="A76" s="4">
        <f>Davalianeba!A76</f>
        <v>319</v>
      </c>
      <c r="B76" s="43" t="str">
        <f>Davalianeba!B76</f>
        <v>დ.კვეზერელი</v>
      </c>
      <c r="C76" s="256"/>
      <c r="D76" s="274">
        <f t="shared" si="1"/>
        <v>27</v>
      </c>
      <c r="E76" s="275">
        <v>427</v>
      </c>
      <c r="F76" s="276">
        <v>427</v>
      </c>
      <c r="G76" s="276">
        <v>445</v>
      </c>
      <c r="H76" s="276">
        <v>445</v>
      </c>
      <c r="I76" s="276">
        <v>445</v>
      </c>
      <c r="J76" s="276">
        <v>445</v>
      </c>
      <c r="K76" s="276">
        <v>445</v>
      </c>
      <c r="L76" s="276">
        <v>445</v>
      </c>
      <c r="M76" s="276">
        <v>448</v>
      </c>
      <c r="N76" s="276">
        <v>454</v>
      </c>
      <c r="O76" s="276">
        <v>454</v>
      </c>
      <c r="P76" s="277">
        <v>454</v>
      </c>
      <c r="Q76" s="278">
        <v>454</v>
      </c>
    </row>
    <row r="77" spans="1:17" ht="14.25" thickBot="1">
      <c r="A77" s="4">
        <f>Davalianeba!A77</f>
        <v>320</v>
      </c>
      <c r="B77" s="43" t="str">
        <f>Davalianeba!B77</f>
        <v>დ.კვეზერელი</v>
      </c>
      <c r="C77" s="256"/>
      <c r="D77" s="274">
        <f t="shared" si="1"/>
        <v>974</v>
      </c>
      <c r="E77" s="275">
        <v>3127</v>
      </c>
      <c r="F77" s="276">
        <v>3127</v>
      </c>
      <c r="G77" s="276">
        <v>3297</v>
      </c>
      <c r="H77" s="276">
        <v>3297</v>
      </c>
      <c r="I77" s="276">
        <v>3323</v>
      </c>
      <c r="J77" s="276">
        <v>3323</v>
      </c>
      <c r="K77" s="276">
        <v>3323</v>
      </c>
      <c r="L77" s="276">
        <v>3323</v>
      </c>
      <c r="M77" s="276">
        <v>3656</v>
      </c>
      <c r="N77" s="276">
        <v>3916</v>
      </c>
      <c r="O77" s="276">
        <v>3916</v>
      </c>
      <c r="P77" s="277">
        <v>4101</v>
      </c>
      <c r="Q77" s="278">
        <v>4101</v>
      </c>
    </row>
    <row r="78" spans="1:17" ht="14.25" thickBot="1">
      <c r="A78" s="4">
        <f>Davalianeba!A78</f>
        <v>321</v>
      </c>
      <c r="B78" s="43" t="str">
        <f>Davalianeba!B78</f>
        <v>t.maCutaZe</v>
      </c>
      <c r="C78" s="256"/>
      <c r="D78" s="274">
        <f t="shared" si="1"/>
        <v>851</v>
      </c>
      <c r="E78" s="275">
        <v>808</v>
      </c>
      <c r="F78" s="276">
        <v>808</v>
      </c>
      <c r="G78" s="276">
        <v>892</v>
      </c>
      <c r="H78" s="276">
        <v>1257</v>
      </c>
      <c r="I78" s="276">
        <v>1257</v>
      </c>
      <c r="J78" s="276">
        <v>1257</v>
      </c>
      <c r="K78" s="276">
        <v>1257</v>
      </c>
      <c r="L78" s="276">
        <v>1257</v>
      </c>
      <c r="M78" s="276">
        <v>1445</v>
      </c>
      <c r="N78" s="276">
        <v>1659</v>
      </c>
      <c r="O78" s="276">
        <v>1659</v>
      </c>
      <c r="P78" s="277">
        <v>1659</v>
      </c>
      <c r="Q78" s="278">
        <v>1659</v>
      </c>
    </row>
    <row r="79" spans="1:17" ht="14.25" thickBot="1">
      <c r="A79" s="4">
        <f>Davalianeba!A79</f>
        <v>322</v>
      </c>
      <c r="B79" s="43" t="str">
        <f>Davalianeba!B79</f>
        <v>leri indoSvili</v>
      </c>
      <c r="C79" s="256"/>
      <c r="D79" s="274">
        <f t="shared" si="1"/>
        <v>0</v>
      </c>
      <c r="E79" s="275">
        <v>0</v>
      </c>
      <c r="F79" s="276">
        <v>0</v>
      </c>
      <c r="G79" s="276">
        <v>0</v>
      </c>
      <c r="H79" s="276">
        <v>0</v>
      </c>
      <c r="I79" s="276">
        <v>0</v>
      </c>
      <c r="J79" s="276">
        <v>0</v>
      </c>
      <c r="K79" s="276">
        <v>0</v>
      </c>
      <c r="L79" s="276">
        <v>0</v>
      </c>
      <c r="M79" s="276">
        <v>0</v>
      </c>
      <c r="N79" s="276">
        <v>0</v>
      </c>
      <c r="O79" s="276">
        <v>0</v>
      </c>
      <c r="P79" s="277">
        <v>0</v>
      </c>
      <c r="Q79" s="278">
        <v>0</v>
      </c>
    </row>
    <row r="80" spans="1:17" ht="14.25" thickBot="1">
      <c r="A80" s="4">
        <f>Davalianeba!A80</f>
        <v>323</v>
      </c>
      <c r="B80" s="43" t="str">
        <f>Davalianeba!B80</f>
        <v>leri indoSvili</v>
      </c>
      <c r="C80" s="256"/>
      <c r="D80" s="274">
        <f t="shared" si="1"/>
        <v>0</v>
      </c>
      <c r="E80" s="275">
        <v>0</v>
      </c>
      <c r="F80" s="276">
        <v>0</v>
      </c>
      <c r="G80" s="276">
        <v>0</v>
      </c>
      <c r="H80" s="276">
        <v>0</v>
      </c>
      <c r="I80" s="276">
        <v>0</v>
      </c>
      <c r="J80" s="276">
        <v>0</v>
      </c>
      <c r="K80" s="276">
        <v>0</v>
      </c>
      <c r="L80" s="276">
        <v>0</v>
      </c>
      <c r="M80" s="276">
        <v>0</v>
      </c>
      <c r="N80" s="276">
        <v>0</v>
      </c>
      <c r="O80" s="276">
        <v>0</v>
      </c>
      <c r="P80" s="277">
        <v>0</v>
      </c>
      <c r="Q80" s="278">
        <v>0</v>
      </c>
    </row>
    <row r="81" spans="1:17" ht="14.25" thickBot="1">
      <c r="A81" s="4">
        <f>Davalianeba!A81</f>
        <v>324</v>
      </c>
      <c r="B81" s="43" t="str">
        <f>Davalianeba!B81</f>
        <v>n. lekiSvili</v>
      </c>
      <c r="C81" s="256"/>
      <c r="D81" s="274">
        <f t="shared" si="1"/>
        <v>1209</v>
      </c>
      <c r="E81" s="275">
        <v>4376</v>
      </c>
      <c r="F81" s="276">
        <v>4444</v>
      </c>
      <c r="G81" s="276">
        <v>4525</v>
      </c>
      <c r="H81" s="276">
        <v>4571</v>
      </c>
      <c r="I81" s="276">
        <v>4754</v>
      </c>
      <c r="J81" s="276">
        <v>4786</v>
      </c>
      <c r="K81" s="276">
        <v>4856</v>
      </c>
      <c r="L81" s="276">
        <v>4887</v>
      </c>
      <c r="M81" s="276">
        <v>4984</v>
      </c>
      <c r="N81" s="276">
        <v>5195</v>
      </c>
      <c r="O81" s="276">
        <v>5228</v>
      </c>
      <c r="P81" s="277">
        <v>5228</v>
      </c>
      <c r="Q81" s="278">
        <v>5585</v>
      </c>
    </row>
    <row r="82" spans="1:17" ht="14.25" thickBot="1">
      <c r="A82" s="4">
        <f>Davalianeba!A82</f>
        <v>325</v>
      </c>
      <c r="B82" s="43" t="str">
        <f>Davalianeba!B82</f>
        <v>n. meZmareiSvili</v>
      </c>
      <c r="C82" s="256"/>
      <c r="D82" s="274">
        <f t="shared" si="1"/>
        <v>380</v>
      </c>
      <c r="E82" s="275">
        <v>246</v>
      </c>
      <c r="F82" s="276">
        <v>246</v>
      </c>
      <c r="G82" s="276">
        <v>246</v>
      </c>
      <c r="H82" s="276">
        <v>250</v>
      </c>
      <c r="I82" s="276">
        <v>309</v>
      </c>
      <c r="J82" s="276">
        <v>354</v>
      </c>
      <c r="K82" s="276">
        <v>394</v>
      </c>
      <c r="L82" s="276">
        <v>433</v>
      </c>
      <c r="M82" s="276">
        <v>469</v>
      </c>
      <c r="N82" s="276">
        <v>606</v>
      </c>
      <c r="O82" s="276">
        <v>626</v>
      </c>
      <c r="P82" s="277">
        <v>626</v>
      </c>
      <c r="Q82" s="278">
        <v>626</v>
      </c>
    </row>
    <row r="83" spans="1:17" ht="14.25" thickBot="1">
      <c r="A83" s="4">
        <f>Davalianeba!A83</f>
        <v>326</v>
      </c>
      <c r="B83" s="43" t="str">
        <f>Davalianeba!B83</f>
        <v>i. gogitiZe</v>
      </c>
      <c r="C83" s="256"/>
      <c r="D83" s="274">
        <f t="shared" si="1"/>
        <v>781</v>
      </c>
      <c r="E83" s="275">
        <v>4953</v>
      </c>
      <c r="F83" s="276">
        <v>4988</v>
      </c>
      <c r="G83" s="276">
        <v>5002</v>
      </c>
      <c r="H83" s="276">
        <v>5064</v>
      </c>
      <c r="I83" s="276">
        <v>5080</v>
      </c>
      <c r="J83" s="276">
        <v>5080</v>
      </c>
      <c r="K83" s="276">
        <v>5080</v>
      </c>
      <c r="L83" s="276">
        <v>5080</v>
      </c>
      <c r="M83" s="276">
        <v>5411</v>
      </c>
      <c r="N83" s="276">
        <v>5734</v>
      </c>
      <c r="O83" s="276">
        <v>5734</v>
      </c>
      <c r="P83" s="277">
        <v>5734</v>
      </c>
      <c r="Q83" s="278">
        <v>5734</v>
      </c>
    </row>
    <row r="84" spans="1:17" ht="14.25" thickBot="1">
      <c r="A84" s="35">
        <f>Davalianeba!A84</f>
        <v>401</v>
      </c>
      <c r="B84" s="62" t="str">
        <f>Davalianeba!B84</f>
        <v>m. javaxiSvili</v>
      </c>
      <c r="C84" s="257"/>
      <c r="D84" s="274">
        <f t="shared" si="1"/>
        <v>130</v>
      </c>
      <c r="E84" s="279">
        <v>1570</v>
      </c>
      <c r="F84" s="280">
        <v>1570</v>
      </c>
      <c r="G84" s="280">
        <v>1626</v>
      </c>
      <c r="H84" s="280">
        <v>1626</v>
      </c>
      <c r="I84" s="280">
        <v>1626</v>
      </c>
      <c r="J84" s="280">
        <v>1626</v>
      </c>
      <c r="K84" s="280">
        <v>1626</v>
      </c>
      <c r="L84" s="280">
        <v>1626</v>
      </c>
      <c r="M84" s="280">
        <v>1626</v>
      </c>
      <c r="N84" s="280">
        <v>1700</v>
      </c>
      <c r="O84" s="280">
        <v>1700</v>
      </c>
      <c r="P84" s="281">
        <v>1700</v>
      </c>
      <c r="Q84" s="278">
        <v>1700</v>
      </c>
    </row>
    <row r="85" spans="1:17" ht="14.25" thickBot="1">
      <c r="A85" s="4">
        <f>Davalianeba!A85</f>
        <v>402</v>
      </c>
      <c r="B85" s="43" t="str">
        <f>Davalianeba!B85</f>
        <v>d. sulaberiZe</v>
      </c>
      <c r="C85" s="256"/>
      <c r="D85" s="274">
        <f t="shared" si="1"/>
        <v>745</v>
      </c>
      <c r="E85" s="275">
        <v>6193</v>
      </c>
      <c r="F85" s="276">
        <v>6311</v>
      </c>
      <c r="G85" s="276">
        <v>6726</v>
      </c>
      <c r="H85" s="276">
        <v>6874</v>
      </c>
      <c r="I85" s="276">
        <v>6938</v>
      </c>
      <c r="J85" s="276">
        <v>6938</v>
      </c>
      <c r="K85" s="276">
        <v>6938</v>
      </c>
      <c r="L85" s="276">
        <v>6938</v>
      </c>
      <c r="M85" s="276">
        <v>6938</v>
      </c>
      <c r="N85" s="276">
        <v>6938</v>
      </c>
      <c r="O85" s="276">
        <v>6938</v>
      </c>
      <c r="P85" s="277">
        <v>6938</v>
      </c>
      <c r="Q85" s="278">
        <v>6938</v>
      </c>
    </row>
    <row r="86" spans="1:17" ht="14.25" thickBot="1">
      <c r="A86" s="4">
        <f>Davalianeba!A86</f>
        <v>403</v>
      </c>
      <c r="B86" s="43" t="str">
        <f>Davalianeba!B86</f>
        <v>gamyreliZe</v>
      </c>
      <c r="C86" s="256"/>
      <c r="D86" s="274">
        <f t="shared" si="1"/>
        <v>658</v>
      </c>
      <c r="E86" s="275">
        <v>2399</v>
      </c>
      <c r="F86" s="276">
        <v>2433</v>
      </c>
      <c r="G86" s="276">
        <v>2474</v>
      </c>
      <c r="H86" s="276">
        <v>2669</v>
      </c>
      <c r="I86" s="276">
        <v>2736</v>
      </c>
      <c r="J86" s="276">
        <v>2736</v>
      </c>
      <c r="K86" s="276">
        <v>2736</v>
      </c>
      <c r="L86" s="276">
        <v>2736</v>
      </c>
      <c r="M86" s="276">
        <v>2805</v>
      </c>
      <c r="N86" s="276">
        <v>3055</v>
      </c>
      <c r="O86" s="276">
        <v>3057</v>
      </c>
      <c r="P86" s="277">
        <v>3057</v>
      </c>
      <c r="Q86" s="278">
        <v>3057</v>
      </c>
    </row>
    <row r="87" spans="1:17" ht="14.25" thickBot="1">
      <c r="A87" s="4">
        <f>Davalianeba!A87</f>
        <v>404</v>
      </c>
      <c r="B87" s="43" t="str">
        <f>Davalianeba!B87</f>
        <v>გ.გამყრელიძე</v>
      </c>
      <c r="C87" s="256"/>
      <c r="D87" s="274">
        <f t="shared" si="1"/>
        <v>813</v>
      </c>
      <c r="E87" s="275">
        <v>3888</v>
      </c>
      <c r="F87" s="276">
        <v>3903</v>
      </c>
      <c r="G87" s="276">
        <v>4027</v>
      </c>
      <c r="H87" s="276">
        <v>4118</v>
      </c>
      <c r="I87" s="276">
        <v>4119</v>
      </c>
      <c r="J87" s="276">
        <v>4119</v>
      </c>
      <c r="K87" s="276">
        <v>4119</v>
      </c>
      <c r="L87" s="276">
        <v>4119</v>
      </c>
      <c r="M87" s="276">
        <v>4552</v>
      </c>
      <c r="N87" s="276">
        <v>4684</v>
      </c>
      <c r="O87" s="276">
        <v>4701</v>
      </c>
      <c r="P87" s="277">
        <v>4701</v>
      </c>
      <c r="Q87" s="278">
        <v>4701</v>
      </c>
    </row>
    <row r="88" spans="1:17" ht="14.25" thickBot="1">
      <c r="A88" s="4">
        <f>Davalianeba!A88</f>
        <v>405</v>
      </c>
      <c r="B88" s="43" t="str">
        <f>Davalianeba!B88</f>
        <v>n. gigauri</v>
      </c>
      <c r="C88" s="256"/>
      <c r="D88" s="274">
        <f t="shared" si="1"/>
        <v>1085</v>
      </c>
      <c r="E88" s="275">
        <v>2238</v>
      </c>
      <c r="F88" s="276">
        <v>2238</v>
      </c>
      <c r="G88" s="276">
        <v>2418</v>
      </c>
      <c r="H88" s="276">
        <v>2575</v>
      </c>
      <c r="I88" s="276">
        <v>2701</v>
      </c>
      <c r="J88" s="276">
        <v>2701</v>
      </c>
      <c r="K88" s="276">
        <v>2701</v>
      </c>
      <c r="L88" s="276">
        <v>2701</v>
      </c>
      <c r="M88" s="276">
        <v>3027</v>
      </c>
      <c r="N88" s="276">
        <v>3323</v>
      </c>
      <c r="O88" s="276">
        <v>3323</v>
      </c>
      <c r="P88" s="277">
        <v>3323</v>
      </c>
      <c r="Q88" s="278">
        <v>3323</v>
      </c>
    </row>
    <row r="89" spans="1:17" ht="14.25" thickBot="1">
      <c r="A89" s="4">
        <f>Davalianeba!A89</f>
        <v>406</v>
      </c>
      <c r="B89" s="43" t="str">
        <f>Davalianeba!B89</f>
        <v>gamyreliZe</v>
      </c>
      <c r="C89" s="256"/>
      <c r="D89" s="274">
        <f t="shared" si="1"/>
        <v>1159</v>
      </c>
      <c r="E89" s="275">
        <v>4109</v>
      </c>
      <c r="F89" s="276">
        <v>4157</v>
      </c>
      <c r="G89" s="276">
        <v>4357</v>
      </c>
      <c r="H89" s="276">
        <v>4444</v>
      </c>
      <c r="I89" s="276">
        <v>4488</v>
      </c>
      <c r="J89" s="276">
        <v>4488</v>
      </c>
      <c r="K89" s="276">
        <v>4488</v>
      </c>
      <c r="L89" s="276">
        <v>4504</v>
      </c>
      <c r="M89" s="276">
        <v>4864</v>
      </c>
      <c r="N89" s="276">
        <v>5251</v>
      </c>
      <c r="O89" s="276">
        <v>5268</v>
      </c>
      <c r="P89" s="277">
        <v>5268</v>
      </c>
      <c r="Q89" s="278">
        <v>5268</v>
      </c>
    </row>
    <row r="90" spans="1:17" ht="14.25" thickBot="1">
      <c r="A90" s="4">
        <f>Davalianeba!A90</f>
        <v>407</v>
      </c>
      <c r="B90" s="43" t="str">
        <f>Davalianeba!B90</f>
        <v>gamyreliZe</v>
      </c>
      <c r="C90" s="256"/>
      <c r="D90" s="274">
        <f t="shared" si="1"/>
        <v>0</v>
      </c>
      <c r="E90" s="275">
        <v>0</v>
      </c>
      <c r="F90" s="276">
        <v>0</v>
      </c>
      <c r="G90" s="276">
        <v>0</v>
      </c>
      <c r="H90" s="276">
        <v>0</v>
      </c>
      <c r="I90" s="276">
        <v>0</v>
      </c>
      <c r="J90" s="276">
        <v>0</v>
      </c>
      <c r="K90" s="276">
        <v>0</v>
      </c>
      <c r="L90" s="276">
        <v>0</v>
      </c>
      <c r="M90" s="276">
        <v>0</v>
      </c>
      <c r="N90" s="276">
        <v>0</v>
      </c>
      <c r="O90" s="276">
        <v>0</v>
      </c>
      <c r="P90" s="277">
        <v>0</v>
      </c>
      <c r="Q90" s="278">
        <v>0</v>
      </c>
    </row>
    <row r="91" spans="1:17" ht="14.25" thickBot="1">
      <c r="A91" s="4">
        <f>Davalianeba!A91</f>
        <v>408</v>
      </c>
      <c r="B91" s="43" t="str">
        <f>Davalianeba!B91</f>
        <v>i.gigauri</v>
      </c>
      <c r="C91" s="256"/>
      <c r="D91" s="274">
        <f t="shared" si="1"/>
        <v>375</v>
      </c>
      <c r="E91" s="275">
        <v>3266</v>
      </c>
      <c r="F91" s="276">
        <v>3266</v>
      </c>
      <c r="G91" s="276">
        <v>3342</v>
      </c>
      <c r="H91" s="276">
        <v>3459</v>
      </c>
      <c r="I91" s="276">
        <v>3459</v>
      </c>
      <c r="J91" s="276">
        <v>3459</v>
      </c>
      <c r="K91" s="276">
        <v>3459</v>
      </c>
      <c r="L91" s="276">
        <v>3459</v>
      </c>
      <c r="M91" s="276">
        <v>3476</v>
      </c>
      <c r="N91" s="276">
        <v>3640</v>
      </c>
      <c r="O91" s="276">
        <v>3641</v>
      </c>
      <c r="P91" s="277">
        <v>3641</v>
      </c>
      <c r="Q91" s="278">
        <v>3641</v>
      </c>
    </row>
    <row r="92" spans="1:17" ht="14.25" thickBot="1">
      <c r="A92" s="4">
        <f>Davalianeba!A92</f>
        <v>409</v>
      </c>
      <c r="B92" s="43" t="str">
        <f>Davalianeba!B92</f>
        <v>i.SalikaZe</v>
      </c>
      <c r="C92" s="256"/>
      <c r="D92" s="274">
        <f t="shared" si="1"/>
        <v>131</v>
      </c>
      <c r="E92" s="275">
        <v>2825</v>
      </c>
      <c r="F92" s="276">
        <v>2888</v>
      </c>
      <c r="G92" s="276">
        <v>2953</v>
      </c>
      <c r="H92" s="276">
        <v>2956</v>
      </c>
      <c r="I92" s="276">
        <v>2956</v>
      </c>
      <c r="J92" s="276">
        <v>2956</v>
      </c>
      <c r="K92" s="276">
        <v>2956</v>
      </c>
      <c r="L92" s="276">
        <v>2956</v>
      </c>
      <c r="M92" s="276">
        <v>2956</v>
      </c>
      <c r="N92" s="276">
        <v>2956</v>
      </c>
      <c r="O92" s="276">
        <v>2956</v>
      </c>
      <c r="P92" s="277">
        <v>2956</v>
      </c>
      <c r="Q92" s="278">
        <v>2956</v>
      </c>
    </row>
    <row r="93" spans="1:17" ht="14.25" thickBot="1">
      <c r="A93" s="4">
        <f>Davalianeba!A93</f>
        <v>410</v>
      </c>
      <c r="B93" s="43" t="str">
        <f>Davalianeba!B93</f>
        <v>n. vardoSvili</v>
      </c>
      <c r="C93" s="256"/>
      <c r="D93" s="274">
        <f t="shared" si="1"/>
        <v>0</v>
      </c>
      <c r="E93" s="275">
        <v>0</v>
      </c>
      <c r="F93" s="276">
        <v>0</v>
      </c>
      <c r="G93" s="276">
        <v>0</v>
      </c>
      <c r="H93" s="276">
        <v>0</v>
      </c>
      <c r="I93" s="276">
        <v>0</v>
      </c>
      <c r="J93" s="276">
        <v>0</v>
      </c>
      <c r="K93" s="276">
        <v>0</v>
      </c>
      <c r="L93" s="276">
        <v>0</v>
      </c>
      <c r="M93" s="276">
        <v>0</v>
      </c>
      <c r="N93" s="276">
        <v>0</v>
      </c>
      <c r="O93" s="276">
        <v>0</v>
      </c>
      <c r="P93" s="277">
        <v>0</v>
      </c>
      <c r="Q93" s="278">
        <v>0</v>
      </c>
    </row>
    <row r="94" spans="1:17" ht="14.25" thickBot="1">
      <c r="A94" s="4">
        <f>Davalianeba!A94</f>
        <v>411</v>
      </c>
      <c r="B94" s="43" t="str">
        <f>Davalianeba!B94</f>
        <v>a. tofuriZe</v>
      </c>
      <c r="C94" s="256"/>
      <c r="D94" s="274">
        <f t="shared" si="1"/>
        <v>1125</v>
      </c>
      <c r="E94" s="275">
        <v>3527</v>
      </c>
      <c r="F94" s="276">
        <v>3578</v>
      </c>
      <c r="G94" s="276">
        <v>3656</v>
      </c>
      <c r="H94" s="276">
        <v>3708</v>
      </c>
      <c r="I94" s="276">
        <v>3708</v>
      </c>
      <c r="J94" s="276">
        <v>3708</v>
      </c>
      <c r="K94" s="276">
        <v>3708</v>
      </c>
      <c r="L94" s="276">
        <v>3825</v>
      </c>
      <c r="M94" s="276">
        <v>4267</v>
      </c>
      <c r="N94" s="276">
        <v>4531</v>
      </c>
      <c r="O94" s="276">
        <v>4652</v>
      </c>
      <c r="P94" s="277">
        <v>4652</v>
      </c>
      <c r="Q94" s="278">
        <v>4652</v>
      </c>
    </row>
    <row r="95" spans="1:17" ht="14.25" thickBot="1">
      <c r="A95" s="4">
        <f>Davalianeba!A95</f>
        <v>412</v>
      </c>
      <c r="B95" s="43" t="str">
        <f>Davalianeba!B95</f>
        <v>abaiSvili</v>
      </c>
      <c r="C95" s="256"/>
      <c r="D95" s="274">
        <f t="shared" si="1"/>
        <v>413</v>
      </c>
      <c r="E95" s="275">
        <v>2453</v>
      </c>
      <c r="F95" s="276">
        <v>2556</v>
      </c>
      <c r="G95" s="276">
        <v>2652</v>
      </c>
      <c r="H95" s="276">
        <v>2673</v>
      </c>
      <c r="I95" s="276">
        <v>2699</v>
      </c>
      <c r="J95" s="276">
        <v>2699</v>
      </c>
      <c r="K95" s="276">
        <v>2699</v>
      </c>
      <c r="L95" s="276">
        <v>2699</v>
      </c>
      <c r="M95" s="276">
        <v>2699</v>
      </c>
      <c r="N95" s="276">
        <v>2866</v>
      </c>
      <c r="O95" s="276">
        <v>2866</v>
      </c>
      <c r="P95" s="277">
        <v>2866</v>
      </c>
      <c r="Q95" s="278">
        <v>2866</v>
      </c>
    </row>
    <row r="96" spans="1:17" ht="14.25" thickBot="1">
      <c r="A96" s="4">
        <f>Davalianeba!A96</f>
        <v>413</v>
      </c>
      <c r="B96" s="43" t="str">
        <f>Davalianeba!B96</f>
        <v>abaiSvili</v>
      </c>
      <c r="C96" s="256"/>
      <c r="D96" s="274">
        <f t="shared" si="1"/>
        <v>0</v>
      </c>
      <c r="E96" s="275">
        <v>0</v>
      </c>
      <c r="F96" s="276">
        <v>0</v>
      </c>
      <c r="G96" s="276">
        <v>0</v>
      </c>
      <c r="H96" s="276">
        <v>0</v>
      </c>
      <c r="I96" s="276">
        <v>0</v>
      </c>
      <c r="J96" s="276">
        <v>0</v>
      </c>
      <c r="K96" s="276">
        <v>0</v>
      </c>
      <c r="L96" s="276">
        <v>0</v>
      </c>
      <c r="M96" s="276">
        <v>0</v>
      </c>
      <c r="N96" s="276">
        <v>0</v>
      </c>
      <c r="O96" s="276">
        <v>0</v>
      </c>
      <c r="P96" s="277">
        <v>0</v>
      </c>
      <c r="Q96" s="278">
        <v>0</v>
      </c>
    </row>
    <row r="97" spans="1:17" ht="14.25" thickBot="1">
      <c r="A97" s="4">
        <f>Davalianeba!A97</f>
        <v>414</v>
      </c>
      <c r="B97" s="43" t="str">
        <f>Davalianeba!B97</f>
        <v>l.guri</v>
      </c>
      <c r="C97" s="256"/>
      <c r="D97" s="274">
        <f t="shared" si="1"/>
        <v>0</v>
      </c>
      <c r="E97" s="275">
        <v>0</v>
      </c>
      <c r="F97" s="276">
        <v>0</v>
      </c>
      <c r="G97" s="276">
        <v>0</v>
      </c>
      <c r="H97" s="276">
        <v>0</v>
      </c>
      <c r="I97" s="276">
        <v>0</v>
      </c>
      <c r="J97" s="276">
        <v>0</v>
      </c>
      <c r="K97" s="276">
        <v>0</v>
      </c>
      <c r="L97" s="276">
        <v>0</v>
      </c>
      <c r="M97" s="276">
        <v>0</v>
      </c>
      <c r="N97" s="276">
        <v>0</v>
      </c>
      <c r="O97" s="276">
        <v>0</v>
      </c>
      <c r="P97" s="277">
        <v>0</v>
      </c>
      <c r="Q97" s="278">
        <v>0</v>
      </c>
    </row>
    <row r="98" spans="1:17" ht="14.25" thickBot="1">
      <c r="A98" s="4">
        <f>Davalianeba!A98</f>
        <v>415</v>
      </c>
      <c r="B98" s="43" t="str">
        <f>Davalianeba!B98</f>
        <v>i.guri</v>
      </c>
      <c r="C98" s="256"/>
      <c r="D98" s="274">
        <f t="shared" si="1"/>
        <v>0</v>
      </c>
      <c r="E98" s="275">
        <v>0</v>
      </c>
      <c r="F98" s="276">
        <v>0</v>
      </c>
      <c r="G98" s="276">
        <v>0</v>
      </c>
      <c r="H98" s="276">
        <v>0</v>
      </c>
      <c r="I98" s="276">
        <v>0</v>
      </c>
      <c r="J98" s="276">
        <v>0</v>
      </c>
      <c r="K98" s="276">
        <v>0</v>
      </c>
      <c r="L98" s="276">
        <v>0</v>
      </c>
      <c r="M98" s="276">
        <v>0</v>
      </c>
      <c r="N98" s="276">
        <v>0</v>
      </c>
      <c r="O98" s="276">
        <v>0</v>
      </c>
      <c r="P98" s="277">
        <v>0</v>
      </c>
      <c r="Q98" s="278">
        <v>0</v>
      </c>
    </row>
    <row r="99" spans="1:17" ht="14.25" thickBot="1">
      <c r="A99" s="4">
        <f>Davalianeba!A99</f>
        <v>416</v>
      </c>
      <c r="B99" s="43" t="str">
        <f>Davalianeba!B99</f>
        <v>d. guri</v>
      </c>
      <c r="C99" s="256"/>
      <c r="D99" s="274">
        <f t="shared" si="1"/>
        <v>124</v>
      </c>
      <c r="E99" s="275">
        <v>991</v>
      </c>
      <c r="F99" s="276">
        <v>1029</v>
      </c>
      <c r="G99" s="276">
        <v>1093</v>
      </c>
      <c r="H99" s="276">
        <v>1115</v>
      </c>
      <c r="I99" s="276">
        <v>1115</v>
      </c>
      <c r="J99" s="276">
        <v>1115</v>
      </c>
      <c r="K99" s="276">
        <v>1115</v>
      </c>
      <c r="L99" s="276">
        <v>1115</v>
      </c>
      <c r="M99" s="276">
        <v>1115</v>
      </c>
      <c r="N99" s="276">
        <v>1115</v>
      </c>
      <c r="O99" s="276">
        <v>1115</v>
      </c>
      <c r="P99" s="277">
        <v>1115</v>
      </c>
      <c r="Q99" s="278">
        <v>1115</v>
      </c>
    </row>
    <row r="100" spans="1:17" ht="14.25" thickBot="1">
      <c r="A100" s="4">
        <f>Davalianeba!A100</f>
        <v>417</v>
      </c>
      <c r="B100" s="43" t="str">
        <f>Davalianeba!B100</f>
        <v>d. alxaziSvili</v>
      </c>
      <c r="C100" s="256"/>
      <c r="D100" s="274">
        <f t="shared" si="1"/>
        <v>836</v>
      </c>
      <c r="E100" s="275">
        <v>3828</v>
      </c>
      <c r="F100" s="276">
        <v>3828</v>
      </c>
      <c r="G100" s="276">
        <v>3881</v>
      </c>
      <c r="H100" s="276">
        <v>3881</v>
      </c>
      <c r="I100" s="276">
        <v>3884</v>
      </c>
      <c r="J100" s="276">
        <v>3884</v>
      </c>
      <c r="K100" s="276">
        <v>3884</v>
      </c>
      <c r="L100" s="276">
        <v>3884</v>
      </c>
      <c r="M100" s="276">
        <v>4377</v>
      </c>
      <c r="N100" s="276">
        <v>4664</v>
      </c>
      <c r="O100" s="276">
        <v>4664</v>
      </c>
      <c r="P100" s="277">
        <v>4664</v>
      </c>
      <c r="Q100" s="278">
        <v>4664</v>
      </c>
    </row>
    <row r="101" spans="1:17" ht="14.25" thickBot="1">
      <c r="A101" s="4">
        <f>Davalianeba!A101</f>
        <v>418</v>
      </c>
      <c r="B101" s="43" t="str">
        <f>Davalianeba!B101</f>
        <v>feiqriSvili</v>
      </c>
      <c r="C101" s="256"/>
      <c r="D101" s="274">
        <f t="shared" si="1"/>
        <v>651</v>
      </c>
      <c r="E101" s="275">
        <v>3844</v>
      </c>
      <c r="F101" s="276">
        <v>3844</v>
      </c>
      <c r="G101" s="276">
        <v>3877</v>
      </c>
      <c r="H101" s="276">
        <v>3897</v>
      </c>
      <c r="I101" s="276">
        <v>3967</v>
      </c>
      <c r="J101" s="276">
        <v>3967</v>
      </c>
      <c r="K101" s="276">
        <v>3967</v>
      </c>
      <c r="L101" s="276">
        <v>4017</v>
      </c>
      <c r="M101" s="276">
        <v>4171</v>
      </c>
      <c r="N101" s="276">
        <v>4495</v>
      </c>
      <c r="O101" s="276">
        <v>4495</v>
      </c>
      <c r="P101" s="277">
        <v>4495</v>
      </c>
      <c r="Q101" s="278">
        <v>4495</v>
      </c>
    </row>
    <row r="102" spans="1:17" ht="14.25" thickBot="1">
      <c r="A102" s="4">
        <f>Davalianeba!A102</f>
        <v>419</v>
      </c>
      <c r="B102" s="43" t="str">
        <f>Davalianeba!B102</f>
        <v>e.kavaZe</v>
      </c>
      <c r="C102" s="256"/>
      <c r="D102" s="274">
        <f t="shared" si="1"/>
        <v>865</v>
      </c>
      <c r="E102" s="275">
        <v>2152</v>
      </c>
      <c r="F102" s="276">
        <v>2193</v>
      </c>
      <c r="G102" s="276">
        <v>2242</v>
      </c>
      <c r="H102" s="276">
        <v>2287</v>
      </c>
      <c r="I102" s="276">
        <v>2287</v>
      </c>
      <c r="J102" s="276">
        <v>2287</v>
      </c>
      <c r="K102" s="276">
        <v>2287</v>
      </c>
      <c r="L102" s="276">
        <v>2287</v>
      </c>
      <c r="M102" s="276">
        <v>2530</v>
      </c>
      <c r="N102" s="276">
        <v>3017</v>
      </c>
      <c r="O102" s="276">
        <v>3017</v>
      </c>
      <c r="P102" s="277">
        <v>3017</v>
      </c>
      <c r="Q102" s="278">
        <v>3017</v>
      </c>
    </row>
    <row r="103" spans="1:17" ht="14.25" thickBot="1">
      <c r="A103" s="4">
        <f>Davalianeba!A103</f>
        <v>420</v>
      </c>
      <c r="B103" s="43" t="str">
        <f>Davalianeba!B103</f>
        <v>T. andriaZe</v>
      </c>
      <c r="C103" s="256"/>
      <c r="D103" s="274">
        <f t="shared" si="1"/>
        <v>286</v>
      </c>
      <c r="E103" s="275">
        <v>3983</v>
      </c>
      <c r="F103" s="276">
        <v>3983</v>
      </c>
      <c r="G103" s="276">
        <v>4129</v>
      </c>
      <c r="H103" s="276">
        <v>4230</v>
      </c>
      <c r="I103" s="276">
        <v>4269</v>
      </c>
      <c r="J103" s="276">
        <v>4269</v>
      </c>
      <c r="K103" s="276">
        <v>4269</v>
      </c>
      <c r="L103" s="276">
        <v>4269</v>
      </c>
      <c r="M103" s="276">
        <v>4269</v>
      </c>
      <c r="N103" s="276">
        <v>4269</v>
      </c>
      <c r="O103" s="276">
        <v>4269</v>
      </c>
      <c r="P103" s="277">
        <v>4269</v>
      </c>
      <c r="Q103" s="278">
        <v>4269</v>
      </c>
    </row>
    <row r="104" spans="1:17" ht="14.25" thickBot="1">
      <c r="A104" s="4">
        <f>Davalianeba!A104</f>
        <v>421</v>
      </c>
      <c r="B104" s="43" t="str">
        <f>Davalianeba!B104</f>
        <v>kldiaSvili</v>
      </c>
      <c r="C104" s="256"/>
      <c r="D104" s="274">
        <f t="shared" si="1"/>
        <v>0</v>
      </c>
      <c r="E104" s="275">
        <v>0</v>
      </c>
      <c r="F104" s="276">
        <v>0</v>
      </c>
      <c r="G104" s="276">
        <v>0</v>
      </c>
      <c r="H104" s="276">
        <v>0</v>
      </c>
      <c r="I104" s="276">
        <v>0</v>
      </c>
      <c r="J104" s="276">
        <v>0</v>
      </c>
      <c r="K104" s="276">
        <v>0</v>
      </c>
      <c r="L104" s="276">
        <v>0</v>
      </c>
      <c r="M104" s="276">
        <v>0</v>
      </c>
      <c r="N104" s="276">
        <v>0</v>
      </c>
      <c r="O104" s="276">
        <v>0</v>
      </c>
      <c r="P104" s="277">
        <v>0</v>
      </c>
      <c r="Q104" s="278">
        <v>0</v>
      </c>
    </row>
    <row r="105" spans="1:17" ht="14.25" thickBot="1">
      <c r="A105" s="4">
        <f>Davalianeba!A105</f>
        <v>422</v>
      </c>
      <c r="B105" s="43" t="str">
        <f>Davalianeba!B105</f>
        <v>n.imnaiSvili</v>
      </c>
      <c r="C105" s="256"/>
      <c r="D105" s="274">
        <f t="shared" si="1"/>
        <v>780</v>
      </c>
      <c r="E105" s="275">
        <v>1382</v>
      </c>
      <c r="F105" s="276">
        <v>1402</v>
      </c>
      <c r="G105" s="276">
        <v>1417</v>
      </c>
      <c r="H105" s="276">
        <v>1530</v>
      </c>
      <c r="I105" s="276">
        <v>1543</v>
      </c>
      <c r="J105" s="276">
        <v>1543</v>
      </c>
      <c r="K105" s="276">
        <v>1543</v>
      </c>
      <c r="L105" s="276">
        <v>1543</v>
      </c>
      <c r="M105" s="276">
        <v>1707</v>
      </c>
      <c r="N105" s="276">
        <v>2162</v>
      </c>
      <c r="O105" s="276">
        <v>2162</v>
      </c>
      <c r="P105" s="277">
        <v>2162</v>
      </c>
      <c r="Q105" s="278">
        <v>2162</v>
      </c>
    </row>
    <row r="106" spans="1:17" ht="14.25" thickBot="1">
      <c r="A106" s="4">
        <f>Davalianeba!A106</f>
        <v>423</v>
      </c>
      <c r="B106" s="43" t="str">
        <f>Davalianeba!B106</f>
        <v>jorjiaSvili</v>
      </c>
      <c r="C106" s="256"/>
      <c r="D106" s="274">
        <f t="shared" si="1"/>
        <v>2</v>
      </c>
      <c r="E106" s="275">
        <v>2046</v>
      </c>
      <c r="F106" s="276">
        <v>2046</v>
      </c>
      <c r="G106" s="276">
        <v>2048</v>
      </c>
      <c r="H106" s="276">
        <v>2048</v>
      </c>
      <c r="I106" s="276">
        <v>2048</v>
      </c>
      <c r="J106" s="276">
        <v>2048</v>
      </c>
      <c r="K106" s="276">
        <v>2048</v>
      </c>
      <c r="L106" s="276">
        <v>2048</v>
      </c>
      <c r="M106" s="276">
        <v>2048</v>
      </c>
      <c r="N106" s="276">
        <v>2048</v>
      </c>
      <c r="O106" s="276">
        <v>2048</v>
      </c>
      <c r="P106" s="277">
        <v>2048</v>
      </c>
      <c r="Q106" s="278">
        <v>2048</v>
      </c>
    </row>
    <row r="107" spans="1:17" ht="14.25" thickBot="1">
      <c r="A107" s="4">
        <f>Davalianeba!A107</f>
        <v>424</v>
      </c>
      <c r="B107" s="43" t="str">
        <f>Davalianeba!B107</f>
        <v>g. Sengelia</v>
      </c>
      <c r="C107" s="256"/>
      <c r="D107" s="274">
        <f t="shared" si="1"/>
        <v>372</v>
      </c>
      <c r="E107" s="275">
        <v>2329</v>
      </c>
      <c r="F107" s="276">
        <v>2384</v>
      </c>
      <c r="G107" s="276">
        <v>2465</v>
      </c>
      <c r="H107" s="276">
        <v>2495</v>
      </c>
      <c r="I107" s="276">
        <v>2495</v>
      </c>
      <c r="J107" s="276">
        <v>2495</v>
      </c>
      <c r="K107" s="276">
        <v>2495</v>
      </c>
      <c r="L107" s="276">
        <v>2495</v>
      </c>
      <c r="M107" s="276">
        <v>2520</v>
      </c>
      <c r="N107" s="276">
        <v>2701</v>
      </c>
      <c r="O107" s="276">
        <v>2701</v>
      </c>
      <c r="P107" s="277">
        <v>2701</v>
      </c>
      <c r="Q107" s="278">
        <v>2701</v>
      </c>
    </row>
    <row r="108" spans="1:17" ht="14.25" thickBot="1">
      <c r="A108" s="4">
        <f>Davalianeba!A108</f>
        <v>425</v>
      </c>
      <c r="B108" s="43" t="str">
        <f>Davalianeba!B108</f>
        <v>a.tabucaZe</v>
      </c>
      <c r="C108" s="256"/>
      <c r="D108" s="274">
        <f t="shared" si="1"/>
        <v>649</v>
      </c>
      <c r="E108" s="275">
        <v>869</v>
      </c>
      <c r="F108" s="276">
        <v>1044</v>
      </c>
      <c r="G108" s="276">
        <v>1160</v>
      </c>
      <c r="H108" s="276">
        <v>1160</v>
      </c>
      <c r="I108" s="276">
        <v>1160</v>
      </c>
      <c r="J108" s="276">
        <v>1160</v>
      </c>
      <c r="K108" s="276">
        <v>1160</v>
      </c>
      <c r="L108" s="276">
        <v>1160</v>
      </c>
      <c r="M108" s="276">
        <v>1518</v>
      </c>
      <c r="N108" s="276">
        <v>1518</v>
      </c>
      <c r="O108" s="276">
        <v>1518</v>
      </c>
      <c r="P108" s="277">
        <v>1518</v>
      </c>
      <c r="Q108" s="278">
        <v>1518</v>
      </c>
    </row>
    <row r="109" spans="1:17" ht="14.25" thickBot="1">
      <c r="A109" s="4">
        <f>Davalianeba!A109</f>
        <v>426</v>
      </c>
      <c r="B109" s="43" t="str">
        <f>Davalianeba!B109</f>
        <v>a.tabucaZe</v>
      </c>
      <c r="C109" s="256"/>
      <c r="D109" s="274">
        <f t="shared" si="1"/>
        <v>0</v>
      </c>
      <c r="E109" s="275">
        <v>0</v>
      </c>
      <c r="F109" s="276">
        <v>0</v>
      </c>
      <c r="G109" s="276">
        <v>0</v>
      </c>
      <c r="H109" s="276">
        <v>0</v>
      </c>
      <c r="I109" s="276">
        <v>0</v>
      </c>
      <c r="J109" s="276">
        <v>0</v>
      </c>
      <c r="K109" s="276">
        <v>0</v>
      </c>
      <c r="L109" s="276">
        <v>0</v>
      </c>
      <c r="M109" s="276"/>
      <c r="N109" s="276">
        <v>0</v>
      </c>
      <c r="O109" s="276">
        <v>0</v>
      </c>
      <c r="P109" s="277">
        <v>0</v>
      </c>
      <c r="Q109" s="278">
        <v>0</v>
      </c>
    </row>
    <row r="110" spans="1:17" ht="14.25" thickBot="1">
      <c r="A110" s="35">
        <f>Davalianeba!A110</f>
        <v>501</v>
      </c>
      <c r="B110" s="46" t="str">
        <f>Davalianeba!B110</f>
        <v>ნ.კალანდაძე</v>
      </c>
      <c r="C110" s="257"/>
      <c r="D110" s="274">
        <f t="shared" si="1"/>
        <v>1203</v>
      </c>
      <c r="E110" s="279">
        <v>2739</v>
      </c>
      <c r="F110" s="280">
        <v>2850</v>
      </c>
      <c r="G110" s="280">
        <v>2938</v>
      </c>
      <c r="H110" s="280">
        <v>3002</v>
      </c>
      <c r="I110" s="280">
        <v>3080</v>
      </c>
      <c r="J110" s="280">
        <v>3080</v>
      </c>
      <c r="K110" s="280">
        <v>3095</v>
      </c>
      <c r="L110" s="280">
        <v>3160</v>
      </c>
      <c r="M110" s="280">
        <v>3558</v>
      </c>
      <c r="N110" s="280">
        <v>3916</v>
      </c>
      <c r="O110" s="280">
        <v>3942</v>
      </c>
      <c r="P110" s="281">
        <v>3942</v>
      </c>
      <c r="Q110" s="278">
        <v>3942</v>
      </c>
    </row>
    <row r="111" spans="1:17" ht="14.25" thickBot="1">
      <c r="A111" s="4">
        <f>Davalianeba!A111</f>
        <v>502</v>
      </c>
      <c r="B111" s="43" t="str">
        <f>Davalianeba!B111</f>
        <v>m.beriSvili</v>
      </c>
      <c r="C111" s="256"/>
      <c r="D111" s="274">
        <f t="shared" si="1"/>
        <v>417</v>
      </c>
      <c r="E111" s="275">
        <v>1619</v>
      </c>
      <c r="F111" s="276">
        <v>1687</v>
      </c>
      <c r="G111" s="276">
        <v>1763</v>
      </c>
      <c r="H111" s="276">
        <v>1839</v>
      </c>
      <c r="I111" s="276">
        <v>1858</v>
      </c>
      <c r="J111" s="276">
        <v>1858</v>
      </c>
      <c r="K111" s="276">
        <v>1858</v>
      </c>
      <c r="L111" s="276">
        <v>1858</v>
      </c>
      <c r="M111" s="276">
        <v>1867</v>
      </c>
      <c r="N111" s="276">
        <v>2035</v>
      </c>
      <c r="O111" s="276">
        <v>2036</v>
      </c>
      <c r="P111" s="277">
        <v>2036</v>
      </c>
      <c r="Q111" s="278">
        <v>2036</v>
      </c>
    </row>
    <row r="112" spans="1:17" ht="14.25" thickBot="1">
      <c r="A112" s="4">
        <f>Davalianeba!A112</f>
        <v>503</v>
      </c>
      <c r="B112" s="43" t="str">
        <f>Davalianeba!B112</f>
        <v>k.CoCia</v>
      </c>
      <c r="C112" s="256"/>
      <c r="D112" s="274">
        <f t="shared" si="1"/>
        <v>0</v>
      </c>
      <c r="E112" s="275">
        <v>0</v>
      </c>
      <c r="F112" s="276">
        <v>0</v>
      </c>
      <c r="G112" s="276">
        <v>0</v>
      </c>
      <c r="H112" s="276">
        <v>0</v>
      </c>
      <c r="I112" s="276">
        <v>0</v>
      </c>
      <c r="J112" s="276">
        <v>0</v>
      </c>
      <c r="K112" s="276">
        <v>0</v>
      </c>
      <c r="L112" s="276">
        <v>0</v>
      </c>
      <c r="M112" s="276">
        <v>0</v>
      </c>
      <c r="N112" s="276">
        <v>0</v>
      </c>
      <c r="O112" s="276">
        <v>0</v>
      </c>
      <c r="P112" s="277">
        <v>0</v>
      </c>
      <c r="Q112" s="278">
        <v>0</v>
      </c>
    </row>
    <row r="113" spans="1:17" ht="14.25" thickBot="1">
      <c r="A113" s="4">
        <f>Davalianeba!A113</f>
        <v>504</v>
      </c>
      <c r="B113" s="43" t="str">
        <f>Davalianeba!B113</f>
        <v>k.CoCia</v>
      </c>
      <c r="C113" s="256"/>
      <c r="D113" s="274">
        <f t="shared" si="1"/>
        <v>368</v>
      </c>
      <c r="E113" s="275">
        <v>1056</v>
      </c>
      <c r="F113" s="276">
        <v>1056</v>
      </c>
      <c r="G113" s="276">
        <v>1056</v>
      </c>
      <c r="H113" s="276">
        <v>1068</v>
      </c>
      <c r="I113" s="276">
        <v>1071</v>
      </c>
      <c r="J113" s="276">
        <v>1071</v>
      </c>
      <c r="K113" s="276">
        <v>1071</v>
      </c>
      <c r="L113" s="276">
        <v>1071</v>
      </c>
      <c r="M113" s="276">
        <v>1176</v>
      </c>
      <c r="N113" s="276">
        <v>1424</v>
      </c>
      <c r="O113" s="276">
        <v>1424</v>
      </c>
      <c r="P113" s="277">
        <v>1424</v>
      </c>
      <c r="Q113" s="278">
        <v>1424</v>
      </c>
    </row>
    <row r="114" spans="1:17" ht="14.25" thickBot="1">
      <c r="A114" s="4">
        <f>Davalianeba!A114</f>
        <v>505</v>
      </c>
      <c r="B114" s="43" t="str">
        <f>Davalianeba!B114</f>
        <v>T. kvernaZe</v>
      </c>
      <c r="C114" s="256"/>
      <c r="D114" s="274">
        <f t="shared" si="1"/>
        <v>470</v>
      </c>
      <c r="E114" s="275">
        <v>1851</v>
      </c>
      <c r="F114" s="276">
        <v>1907</v>
      </c>
      <c r="G114" s="276">
        <v>1975</v>
      </c>
      <c r="H114" s="276">
        <v>2042</v>
      </c>
      <c r="I114" s="276">
        <v>2056</v>
      </c>
      <c r="J114" s="276">
        <v>2056</v>
      </c>
      <c r="K114" s="276">
        <v>2056</v>
      </c>
      <c r="L114" s="276">
        <v>2056</v>
      </c>
      <c r="M114" s="276">
        <v>2246</v>
      </c>
      <c r="N114" s="276">
        <v>2311</v>
      </c>
      <c r="O114" s="276">
        <v>2321</v>
      </c>
      <c r="P114" s="277">
        <v>2321</v>
      </c>
      <c r="Q114" s="278">
        <v>2321</v>
      </c>
    </row>
    <row r="115" spans="1:17" ht="14.25" thickBot="1">
      <c r="A115" s="4">
        <f>Davalianeba!A115</f>
        <v>506</v>
      </c>
      <c r="B115" s="43" t="str">
        <f>Davalianeba!B115</f>
        <v>T. cxakaia</v>
      </c>
      <c r="C115" s="256"/>
      <c r="D115" s="274">
        <f t="shared" si="1"/>
        <v>533</v>
      </c>
      <c r="E115" s="275">
        <v>3002</v>
      </c>
      <c r="F115" s="276">
        <v>3032</v>
      </c>
      <c r="G115" s="276">
        <v>3160</v>
      </c>
      <c r="H115" s="276">
        <v>3207</v>
      </c>
      <c r="I115" s="276">
        <v>3207</v>
      </c>
      <c r="J115" s="276">
        <v>3207</v>
      </c>
      <c r="K115" s="276">
        <v>3207</v>
      </c>
      <c r="L115" s="276">
        <v>3207</v>
      </c>
      <c r="M115" s="276">
        <v>3344</v>
      </c>
      <c r="N115" s="276">
        <v>3535</v>
      </c>
      <c r="O115" s="276">
        <v>3535</v>
      </c>
      <c r="P115" s="277">
        <v>3535</v>
      </c>
      <c r="Q115" s="278">
        <v>3535</v>
      </c>
    </row>
    <row r="116" spans="1:17" ht="14.25" thickBot="1">
      <c r="A116" s="4">
        <f>Davalianeba!A116</f>
        <v>507</v>
      </c>
      <c r="B116" s="43" t="str">
        <f>Davalianeba!B116</f>
        <v>n. qadeiSvili</v>
      </c>
      <c r="C116" s="256"/>
      <c r="D116" s="274">
        <f t="shared" si="1"/>
        <v>344</v>
      </c>
      <c r="E116" s="275">
        <v>1739</v>
      </c>
      <c r="F116" s="276">
        <v>1776</v>
      </c>
      <c r="G116" s="276">
        <v>1859</v>
      </c>
      <c r="H116" s="276">
        <v>1901</v>
      </c>
      <c r="I116" s="276">
        <v>1901</v>
      </c>
      <c r="J116" s="276">
        <v>1901</v>
      </c>
      <c r="K116" s="276">
        <v>1901</v>
      </c>
      <c r="L116" s="276">
        <v>1901</v>
      </c>
      <c r="M116" s="276">
        <v>1901</v>
      </c>
      <c r="N116" s="276">
        <v>1962</v>
      </c>
      <c r="O116" s="276">
        <v>2083</v>
      </c>
      <c r="P116" s="277">
        <v>2083</v>
      </c>
      <c r="Q116" s="278">
        <v>2083</v>
      </c>
    </row>
    <row r="117" spans="1:17" ht="14.25" thickBot="1">
      <c r="A117" s="4">
        <f>Davalianeba!A117</f>
        <v>508</v>
      </c>
      <c r="B117" s="43" t="str">
        <f>Davalianeba!B117</f>
        <v>v.nardielo</v>
      </c>
      <c r="C117" s="256"/>
      <c r="D117" s="274">
        <f t="shared" si="1"/>
        <v>167</v>
      </c>
      <c r="E117" s="275">
        <v>981</v>
      </c>
      <c r="F117" s="276">
        <v>1008</v>
      </c>
      <c r="G117" s="276">
        <v>1008</v>
      </c>
      <c r="H117" s="276">
        <v>1018</v>
      </c>
      <c r="I117" s="276">
        <v>1018</v>
      </c>
      <c r="J117" s="276">
        <v>1018</v>
      </c>
      <c r="K117" s="276">
        <v>1018</v>
      </c>
      <c r="L117" s="276">
        <v>1018</v>
      </c>
      <c r="M117" s="276">
        <v>1018</v>
      </c>
      <c r="N117" s="276">
        <v>1148</v>
      </c>
      <c r="O117" s="276">
        <v>1148</v>
      </c>
      <c r="P117" s="277">
        <v>1148</v>
      </c>
      <c r="Q117" s="278">
        <v>1148</v>
      </c>
    </row>
    <row r="118" spans="1:17" ht="14.25" thickBot="1">
      <c r="A118" s="4">
        <f>Davalianeba!A118</f>
        <v>509</v>
      </c>
      <c r="B118" s="43" t="str">
        <f>Davalianeba!B118</f>
        <v>i.iaSvili</v>
      </c>
      <c r="C118" s="256"/>
      <c r="D118" s="274">
        <f t="shared" si="1"/>
        <v>473</v>
      </c>
      <c r="E118" s="275">
        <v>516</v>
      </c>
      <c r="F118" s="276">
        <v>561</v>
      </c>
      <c r="G118" s="276">
        <v>572</v>
      </c>
      <c r="H118" s="276">
        <v>572</v>
      </c>
      <c r="I118" s="276">
        <v>572</v>
      </c>
      <c r="J118" s="276">
        <v>572</v>
      </c>
      <c r="K118" s="276">
        <v>572</v>
      </c>
      <c r="L118" s="276">
        <v>572</v>
      </c>
      <c r="M118" s="276">
        <v>572</v>
      </c>
      <c r="N118" s="276">
        <v>989</v>
      </c>
      <c r="O118" s="276">
        <v>989</v>
      </c>
      <c r="P118" s="277">
        <v>989</v>
      </c>
      <c r="Q118" s="278">
        <v>989</v>
      </c>
    </row>
    <row r="119" spans="1:17" ht="14.25" thickBot="1">
      <c r="A119" s="4">
        <f>Davalianeba!A119</f>
        <v>510</v>
      </c>
      <c r="B119" s="43" t="str">
        <f>Davalianeba!B119</f>
        <v>CoCia</v>
      </c>
      <c r="C119" s="256"/>
      <c r="D119" s="274">
        <f t="shared" si="1"/>
        <v>513</v>
      </c>
      <c r="E119" s="275">
        <v>1216</v>
      </c>
      <c r="F119" s="276">
        <v>1340</v>
      </c>
      <c r="G119" s="276">
        <v>1423</v>
      </c>
      <c r="H119" s="276">
        <v>1423</v>
      </c>
      <c r="I119" s="276">
        <v>1423</v>
      </c>
      <c r="J119" s="276">
        <v>1423</v>
      </c>
      <c r="K119" s="276">
        <v>1423</v>
      </c>
      <c r="L119" s="276">
        <v>1423</v>
      </c>
      <c r="M119" s="276">
        <v>1423</v>
      </c>
      <c r="N119" s="276">
        <v>1686</v>
      </c>
      <c r="O119" s="276">
        <v>1729</v>
      </c>
      <c r="P119" s="277">
        <v>1729</v>
      </c>
      <c r="Q119" s="278">
        <v>1729</v>
      </c>
    </row>
    <row r="120" spans="1:17" ht="14.25" thickBot="1">
      <c r="A120" s="4">
        <f>Davalianeba!A120</f>
        <v>511</v>
      </c>
      <c r="B120" s="43" t="str">
        <f>Davalianeba!B120</f>
        <v>CoCia</v>
      </c>
      <c r="C120" s="256"/>
      <c r="D120" s="274">
        <f t="shared" si="1"/>
        <v>0</v>
      </c>
      <c r="E120" s="275">
        <v>0</v>
      </c>
      <c r="F120" s="276">
        <v>0</v>
      </c>
      <c r="G120" s="276">
        <v>0</v>
      </c>
      <c r="H120" s="276">
        <v>0</v>
      </c>
      <c r="I120" s="276">
        <v>0</v>
      </c>
      <c r="J120" s="276">
        <v>0</v>
      </c>
      <c r="K120" s="276">
        <v>0</v>
      </c>
      <c r="L120" s="276">
        <v>0</v>
      </c>
      <c r="M120" s="276">
        <v>0</v>
      </c>
      <c r="N120" s="276">
        <v>0</v>
      </c>
      <c r="O120" s="276">
        <v>0</v>
      </c>
      <c r="P120" s="277">
        <v>0</v>
      </c>
      <c r="Q120" s="278">
        <v>0</v>
      </c>
    </row>
    <row r="121" spans="1:17" ht="14.25" thickBot="1">
      <c r="A121" s="4">
        <f>Davalianeba!A121</f>
        <v>512</v>
      </c>
      <c r="B121" s="43" t="str">
        <f>Davalianeba!B121</f>
        <v>g. quTaTelaZe</v>
      </c>
      <c r="C121" s="256"/>
      <c r="D121" s="274">
        <f t="shared" si="1"/>
        <v>237</v>
      </c>
      <c r="E121" s="275">
        <v>581</v>
      </c>
      <c r="F121" s="276">
        <v>581</v>
      </c>
      <c r="G121" s="276">
        <v>594</v>
      </c>
      <c r="H121" s="276">
        <v>594</v>
      </c>
      <c r="I121" s="276">
        <v>594</v>
      </c>
      <c r="J121" s="276">
        <v>594</v>
      </c>
      <c r="K121" s="276">
        <v>594</v>
      </c>
      <c r="L121" s="276">
        <v>594</v>
      </c>
      <c r="M121" s="276">
        <v>760</v>
      </c>
      <c r="N121" s="276">
        <v>818</v>
      </c>
      <c r="O121" s="276">
        <v>818</v>
      </c>
      <c r="P121" s="277">
        <v>818</v>
      </c>
      <c r="Q121" s="278">
        <v>818</v>
      </c>
    </row>
    <row r="122" spans="1:17" ht="14.25" thickBot="1">
      <c r="A122" s="4">
        <f>Davalianeba!A122</f>
        <v>513</v>
      </c>
      <c r="B122" s="43" t="str">
        <f>Davalianeba!B122</f>
        <v>g. quTaTelaZe</v>
      </c>
      <c r="C122" s="256"/>
      <c r="D122" s="274">
        <f t="shared" si="1"/>
        <v>53</v>
      </c>
      <c r="E122" s="275">
        <v>231</v>
      </c>
      <c r="F122" s="276">
        <v>231</v>
      </c>
      <c r="G122" s="276">
        <v>246</v>
      </c>
      <c r="H122" s="276">
        <v>246</v>
      </c>
      <c r="I122" s="276">
        <v>246</v>
      </c>
      <c r="J122" s="276">
        <v>246</v>
      </c>
      <c r="K122" s="276">
        <v>246</v>
      </c>
      <c r="L122" s="276">
        <v>246</v>
      </c>
      <c r="M122" s="276">
        <v>274</v>
      </c>
      <c r="N122" s="276">
        <v>284</v>
      </c>
      <c r="O122" s="276">
        <v>284</v>
      </c>
      <c r="P122" s="277">
        <v>284</v>
      </c>
      <c r="Q122" s="278">
        <v>284</v>
      </c>
    </row>
    <row r="123" spans="1:17" ht="14.25" thickBot="1">
      <c r="A123" s="4">
        <f>Davalianeba!A123</f>
        <v>514</v>
      </c>
      <c r="B123" s="43" t="str">
        <f>Davalianeba!B123</f>
        <v>m. nacvliSvili</v>
      </c>
      <c r="C123" s="256"/>
      <c r="D123" s="274">
        <f t="shared" si="1"/>
        <v>517</v>
      </c>
      <c r="E123" s="275">
        <v>1574</v>
      </c>
      <c r="F123" s="276">
        <v>1652</v>
      </c>
      <c r="G123" s="276">
        <v>1684</v>
      </c>
      <c r="H123" s="276">
        <v>1743</v>
      </c>
      <c r="I123" s="276">
        <v>1743</v>
      </c>
      <c r="J123" s="276">
        <v>1743</v>
      </c>
      <c r="K123" s="276">
        <v>1743</v>
      </c>
      <c r="L123" s="276">
        <v>1743</v>
      </c>
      <c r="M123" s="276">
        <v>1840</v>
      </c>
      <c r="N123" s="276">
        <v>2085</v>
      </c>
      <c r="O123" s="276">
        <v>2091</v>
      </c>
      <c r="P123" s="277">
        <v>2091</v>
      </c>
      <c r="Q123" s="278">
        <v>2091</v>
      </c>
    </row>
    <row r="124" spans="1:17" ht="14.25" thickBot="1">
      <c r="A124" s="4">
        <f>Davalianeba!A124</f>
        <v>515</v>
      </c>
      <c r="B124" s="43" t="str">
        <f>Davalianeba!B124</f>
        <v>kandelaki</v>
      </c>
      <c r="C124" s="256"/>
      <c r="D124" s="274">
        <f t="shared" si="1"/>
        <v>428</v>
      </c>
      <c r="E124" s="275">
        <v>2008</v>
      </c>
      <c r="F124" s="276">
        <v>2021</v>
      </c>
      <c r="G124" s="276">
        <v>2067</v>
      </c>
      <c r="H124" s="276">
        <v>2067</v>
      </c>
      <c r="I124" s="276">
        <v>2067</v>
      </c>
      <c r="J124" s="276">
        <v>2067</v>
      </c>
      <c r="K124" s="276">
        <v>2067</v>
      </c>
      <c r="L124" s="276">
        <v>2067</v>
      </c>
      <c r="M124" s="276">
        <v>2067</v>
      </c>
      <c r="N124" s="276">
        <v>2388</v>
      </c>
      <c r="O124" s="276">
        <v>2436</v>
      </c>
      <c r="P124" s="277">
        <v>2436</v>
      </c>
      <c r="Q124" s="278">
        <v>2436</v>
      </c>
    </row>
    <row r="125" spans="1:17" ht="14.25" thickBot="1">
      <c r="A125" s="4">
        <f>Davalianeba!A125</f>
        <v>516</v>
      </c>
      <c r="B125" s="43" t="str">
        <f>Davalianeba!B125</f>
        <v>j.janaSia - x.rcxilaZe</v>
      </c>
      <c r="C125" s="256"/>
      <c r="D125" s="274">
        <f t="shared" si="1"/>
        <v>376</v>
      </c>
      <c r="E125" s="275">
        <v>2199</v>
      </c>
      <c r="F125" s="276">
        <v>2210</v>
      </c>
      <c r="G125" s="276">
        <v>2249</v>
      </c>
      <c r="H125" s="276">
        <v>2261</v>
      </c>
      <c r="I125" s="276">
        <v>2277</v>
      </c>
      <c r="J125" s="276">
        <v>2277</v>
      </c>
      <c r="K125" s="276">
        <v>2277</v>
      </c>
      <c r="L125" s="276">
        <v>2277</v>
      </c>
      <c r="M125" s="276">
        <v>2399</v>
      </c>
      <c r="N125" s="276">
        <v>2575</v>
      </c>
      <c r="O125" s="276">
        <v>2575</v>
      </c>
      <c r="P125" s="277">
        <v>2575</v>
      </c>
      <c r="Q125" s="278">
        <v>2575</v>
      </c>
    </row>
    <row r="126" spans="1:17" ht="14.25" thickBot="1">
      <c r="A126" s="4">
        <f>Davalianeba!A126</f>
        <v>517</v>
      </c>
      <c r="B126" s="43" t="str">
        <f>Davalianeba!B126</f>
        <v>გაბრიჩიძე ვახტანგი</v>
      </c>
      <c r="C126" s="256"/>
      <c r="D126" s="274">
        <f t="shared" si="1"/>
        <v>677</v>
      </c>
      <c r="E126" s="275">
        <v>0</v>
      </c>
      <c r="F126" s="276">
        <v>0</v>
      </c>
      <c r="G126" s="276">
        <v>0</v>
      </c>
      <c r="H126" s="276">
        <v>0</v>
      </c>
      <c r="I126" s="276">
        <v>0</v>
      </c>
      <c r="J126" s="276">
        <v>0</v>
      </c>
      <c r="K126" s="276">
        <v>0</v>
      </c>
      <c r="L126" s="276">
        <v>0</v>
      </c>
      <c r="M126" s="276">
        <v>0</v>
      </c>
      <c r="N126" s="276">
        <v>0</v>
      </c>
      <c r="O126" s="276">
        <v>0</v>
      </c>
      <c r="P126" s="277">
        <v>318</v>
      </c>
      <c r="Q126" s="278">
        <v>677</v>
      </c>
    </row>
    <row r="127" spans="1:17" ht="14.25" thickBot="1">
      <c r="A127" s="4">
        <f>Davalianeba!A127</f>
        <v>518</v>
      </c>
      <c r="B127" s="43" t="str">
        <f>Davalianeba!B127</f>
        <v>გაბრიჩიძე ვახტანგი</v>
      </c>
      <c r="C127" s="256"/>
      <c r="D127" s="274">
        <f t="shared" si="1"/>
        <v>0</v>
      </c>
      <c r="E127" s="275">
        <v>0</v>
      </c>
      <c r="F127" s="276">
        <v>0</v>
      </c>
      <c r="G127" s="276">
        <v>0</v>
      </c>
      <c r="H127" s="276">
        <v>0</v>
      </c>
      <c r="I127" s="276">
        <v>0</v>
      </c>
      <c r="J127" s="276">
        <v>0</v>
      </c>
      <c r="K127" s="276">
        <v>0</v>
      </c>
      <c r="L127" s="276">
        <v>0</v>
      </c>
      <c r="M127" s="276">
        <v>0</v>
      </c>
      <c r="N127" s="276">
        <v>0</v>
      </c>
      <c r="O127" s="276">
        <v>0</v>
      </c>
      <c r="P127" s="277">
        <v>0</v>
      </c>
      <c r="Q127" s="278">
        <v>0</v>
      </c>
    </row>
    <row r="128" spans="1:17" ht="14.25" thickBot="1">
      <c r="A128" s="4">
        <f>Davalianeba!A128</f>
        <v>519</v>
      </c>
      <c r="B128" s="43" t="str">
        <f>Davalianeba!B128</f>
        <v>T. seferTelaZe-guncaZe</v>
      </c>
      <c r="C128" s="256"/>
      <c r="D128" s="274">
        <f t="shared" si="1"/>
        <v>823</v>
      </c>
      <c r="E128" s="275">
        <v>3453</v>
      </c>
      <c r="F128" s="276">
        <v>3502</v>
      </c>
      <c r="G128" s="276">
        <v>3561</v>
      </c>
      <c r="H128" s="276">
        <v>3576</v>
      </c>
      <c r="I128" s="276">
        <v>3772</v>
      </c>
      <c r="J128" s="276">
        <v>3772</v>
      </c>
      <c r="K128" s="276">
        <v>3772</v>
      </c>
      <c r="L128" s="276">
        <v>3772</v>
      </c>
      <c r="M128" s="276">
        <v>4004</v>
      </c>
      <c r="N128" s="276">
        <v>4276</v>
      </c>
      <c r="O128" s="276">
        <v>4276</v>
      </c>
      <c r="P128" s="277">
        <v>4276</v>
      </c>
      <c r="Q128" s="278">
        <v>4276</v>
      </c>
    </row>
    <row r="129" spans="1:17" ht="14.25" thickBot="1">
      <c r="A129" s="4">
        <f>Davalianeba!A129</f>
        <v>520</v>
      </c>
      <c r="B129" s="43" t="str">
        <f>Davalianeba!B129</f>
        <v>T. seferTelaZe-guncaZe</v>
      </c>
      <c r="C129" s="256"/>
      <c r="D129" s="274">
        <f t="shared" si="1"/>
        <v>0</v>
      </c>
      <c r="E129" s="275">
        <v>0</v>
      </c>
      <c r="F129" s="276">
        <v>0</v>
      </c>
      <c r="G129" s="276">
        <v>0</v>
      </c>
      <c r="H129" s="276">
        <v>0</v>
      </c>
      <c r="I129" s="276">
        <v>0</v>
      </c>
      <c r="J129" s="276">
        <v>0</v>
      </c>
      <c r="K129" s="276">
        <v>0</v>
      </c>
      <c r="L129" s="276">
        <v>0</v>
      </c>
      <c r="M129" s="276">
        <v>0</v>
      </c>
      <c r="N129" s="276">
        <v>0</v>
      </c>
      <c r="O129" s="276">
        <v>0</v>
      </c>
      <c r="P129" s="277">
        <v>0</v>
      </c>
      <c r="Q129" s="278">
        <v>0</v>
      </c>
    </row>
    <row r="130" spans="1:17" ht="14.25" thickBot="1">
      <c r="A130" s="4">
        <f>Davalianeba!A130</f>
        <v>521</v>
      </c>
      <c r="B130" s="43" t="str">
        <f>Davalianeba!B130</f>
        <v>მ.ასათიანი</v>
      </c>
      <c r="C130" s="256"/>
      <c r="D130" s="274">
        <f t="shared" si="1"/>
        <v>111</v>
      </c>
      <c r="E130" s="275">
        <v>0</v>
      </c>
      <c r="F130" s="276">
        <v>0</v>
      </c>
      <c r="G130" s="276">
        <v>0</v>
      </c>
      <c r="H130" s="276">
        <v>0</v>
      </c>
      <c r="I130" s="276">
        <v>0</v>
      </c>
      <c r="J130" s="276">
        <v>0</v>
      </c>
      <c r="K130" s="276">
        <v>0</v>
      </c>
      <c r="L130" s="276">
        <v>0</v>
      </c>
      <c r="M130" s="276">
        <v>0</v>
      </c>
      <c r="N130" s="276">
        <v>0</v>
      </c>
      <c r="O130" s="276">
        <v>57</v>
      </c>
      <c r="P130" s="277">
        <v>111</v>
      </c>
      <c r="Q130" s="278">
        <v>111</v>
      </c>
    </row>
    <row r="131" spans="1:17" ht="14.25" thickBot="1">
      <c r="A131" s="4">
        <f>Davalianeba!A131</f>
        <v>522</v>
      </c>
      <c r="B131" s="43" t="str">
        <f>Davalianeba!B131</f>
        <v>m.kilaZe</v>
      </c>
      <c r="C131" s="256"/>
      <c r="D131" s="274">
        <f t="shared" si="1"/>
        <v>194</v>
      </c>
      <c r="E131" s="275">
        <v>979</v>
      </c>
      <c r="F131" s="276">
        <v>979</v>
      </c>
      <c r="G131" s="276">
        <v>979</v>
      </c>
      <c r="H131" s="276">
        <v>979</v>
      </c>
      <c r="I131" s="276">
        <v>979</v>
      </c>
      <c r="J131" s="276">
        <v>979</v>
      </c>
      <c r="K131" s="276">
        <v>979</v>
      </c>
      <c r="L131" s="276">
        <v>979</v>
      </c>
      <c r="M131" s="276">
        <v>1137</v>
      </c>
      <c r="N131" s="276">
        <v>1173</v>
      </c>
      <c r="O131" s="276">
        <v>1173</v>
      </c>
      <c r="P131" s="277">
        <v>1173</v>
      </c>
      <c r="Q131" s="278">
        <v>1173</v>
      </c>
    </row>
    <row r="132" spans="1:17" ht="14.25" thickBot="1">
      <c r="A132" s="4">
        <f>Davalianeba!A132</f>
        <v>523</v>
      </c>
      <c r="B132" s="43" t="str">
        <f>Davalianeba!B132</f>
        <v>n.janeliZe</v>
      </c>
      <c r="C132" s="256"/>
      <c r="D132" s="274">
        <f t="shared" si="1"/>
        <v>1487</v>
      </c>
      <c r="E132" s="275">
        <v>3396</v>
      </c>
      <c r="F132" s="276">
        <v>3469</v>
      </c>
      <c r="G132" s="276">
        <v>3952</v>
      </c>
      <c r="H132" s="276">
        <v>3989</v>
      </c>
      <c r="I132" s="276">
        <v>4017</v>
      </c>
      <c r="J132" s="276">
        <v>4017</v>
      </c>
      <c r="K132" s="276">
        <v>4152</v>
      </c>
      <c r="L132" s="276">
        <v>4294</v>
      </c>
      <c r="M132" s="276">
        <v>4704</v>
      </c>
      <c r="N132" s="276">
        <v>4883</v>
      </c>
      <c r="O132" s="276">
        <v>4883</v>
      </c>
      <c r="P132" s="277">
        <v>4883</v>
      </c>
      <c r="Q132" s="278">
        <v>4883</v>
      </c>
    </row>
    <row r="133" spans="1:17" ht="14.25" thickBot="1">
      <c r="A133" s="4">
        <f>Davalianeba!A133</f>
        <v>524</v>
      </c>
      <c r="B133" s="43" t="str">
        <f>Davalianeba!B133</f>
        <v>x. CxeiZe</v>
      </c>
      <c r="C133" s="256"/>
      <c r="D133" s="274">
        <f t="shared" si="1"/>
        <v>0</v>
      </c>
      <c r="E133" s="275">
        <v>0</v>
      </c>
      <c r="F133" s="276">
        <v>0</v>
      </c>
      <c r="G133" s="276">
        <v>0</v>
      </c>
      <c r="H133" s="276">
        <v>0</v>
      </c>
      <c r="I133" s="276">
        <v>0</v>
      </c>
      <c r="J133" s="276">
        <v>0</v>
      </c>
      <c r="K133" s="276">
        <v>0</v>
      </c>
      <c r="L133" s="276">
        <v>0</v>
      </c>
      <c r="M133" s="276">
        <v>0</v>
      </c>
      <c r="N133" s="276">
        <v>0</v>
      </c>
      <c r="O133" s="276">
        <v>0</v>
      </c>
      <c r="P133" s="277">
        <v>0</v>
      </c>
      <c r="Q133" s="278">
        <v>0</v>
      </c>
    </row>
    <row r="134" spans="1:17" ht="14.25" thickBot="1">
      <c r="A134" s="4">
        <f>Davalianeba!A134</f>
        <v>525</v>
      </c>
      <c r="B134" s="43" t="str">
        <f>Davalianeba!B134</f>
        <v>xoluaSvili</v>
      </c>
      <c r="C134" s="256"/>
      <c r="D134" s="274">
        <f t="shared" si="1"/>
        <v>734</v>
      </c>
      <c r="E134" s="275">
        <v>4632</v>
      </c>
      <c r="F134" s="276">
        <v>4632</v>
      </c>
      <c r="G134" s="276">
        <v>4632</v>
      </c>
      <c r="H134" s="276">
        <v>4632</v>
      </c>
      <c r="I134" s="276">
        <v>4632</v>
      </c>
      <c r="J134" s="276">
        <v>4632</v>
      </c>
      <c r="K134" s="276">
        <v>4632</v>
      </c>
      <c r="L134" s="276">
        <v>4632</v>
      </c>
      <c r="M134" s="276">
        <v>5102</v>
      </c>
      <c r="N134" s="276">
        <v>5366</v>
      </c>
      <c r="O134" s="276">
        <v>5366</v>
      </c>
      <c r="P134" s="277">
        <v>5366</v>
      </c>
      <c r="Q134" s="278">
        <v>5366</v>
      </c>
    </row>
    <row r="135" spans="1:17" ht="14.25" thickBot="1">
      <c r="A135" s="4">
        <f>Davalianeba!A135</f>
        <v>526</v>
      </c>
      <c r="B135" s="43" t="str">
        <f>Davalianeba!B135</f>
        <v>i.jinWvelaZe</v>
      </c>
      <c r="C135" s="256"/>
      <c r="D135" s="274">
        <f t="shared" si="1"/>
        <v>1087</v>
      </c>
      <c r="E135" s="275">
        <v>1731</v>
      </c>
      <c r="F135" s="276">
        <v>1791</v>
      </c>
      <c r="G135" s="276">
        <v>1831</v>
      </c>
      <c r="H135" s="276">
        <v>1890</v>
      </c>
      <c r="I135" s="276">
        <v>1942</v>
      </c>
      <c r="J135" s="276">
        <v>1942</v>
      </c>
      <c r="K135" s="276">
        <v>1974</v>
      </c>
      <c r="L135" s="276">
        <v>1974</v>
      </c>
      <c r="M135" s="276">
        <v>2116</v>
      </c>
      <c r="N135" s="276">
        <v>2640</v>
      </c>
      <c r="O135" s="276">
        <v>2818</v>
      </c>
      <c r="P135" s="277">
        <v>2818</v>
      </c>
      <c r="Q135" s="278">
        <v>2818</v>
      </c>
    </row>
    <row r="136" spans="1:17" ht="14.25" thickBot="1">
      <c r="A136" s="4">
        <f>Davalianeba!A136</f>
        <v>527</v>
      </c>
      <c r="B136" s="43" t="str">
        <f>Davalianeba!B136</f>
        <v>T. odiSaria</v>
      </c>
      <c r="C136" s="256"/>
      <c r="D136" s="274">
        <f aca="true" t="shared" si="2" ref="D136:D148">IF((F136-E136)&gt;0,(F136-E136),0)+IF((G136-F136)&gt;0,(G136-F136),0)+IF((H136-G136)&gt;0,(H136-G136),0)+IF((I136-H136)&gt;0,(I136-H136),0)+IF((J136-I136)&gt;0,(J136-I136),0)+IF((K136-J136)&gt;0,(K136-J136),0)+IF((L136-K136)&gt;0,(L136-K136),0)+IF((M136-L136)&gt;0,(M136-L136),0)+IF((N136-M136)&gt;0,(N136-M136),0)+IF((O136-N136)&gt;0,(O136-N136),0)+IF((P136-O136)&gt;0,(P136-O136),0)+IF((Q136-P136)&gt;0,(Q136-P136))</f>
        <v>539</v>
      </c>
      <c r="E136" s="275">
        <v>2989</v>
      </c>
      <c r="F136" s="276">
        <v>3067</v>
      </c>
      <c r="G136" s="276">
        <v>3130</v>
      </c>
      <c r="H136" s="276">
        <v>3151</v>
      </c>
      <c r="I136" s="276">
        <v>3151</v>
      </c>
      <c r="J136" s="276">
        <v>3151</v>
      </c>
      <c r="K136" s="276">
        <v>3151</v>
      </c>
      <c r="L136" s="276">
        <v>3151</v>
      </c>
      <c r="M136" s="276">
        <v>3285</v>
      </c>
      <c r="N136" s="276">
        <v>3528</v>
      </c>
      <c r="O136" s="276">
        <v>3528</v>
      </c>
      <c r="P136" s="277">
        <v>3528</v>
      </c>
      <c r="Q136" s="278">
        <v>3528</v>
      </c>
    </row>
    <row r="137" spans="1:17" ht="14.25" thickBot="1">
      <c r="A137" s="4">
        <f>Davalianeba!A137</f>
        <v>528</v>
      </c>
      <c r="B137" s="43" t="str">
        <f>Davalianeba!B137</f>
        <v>s.megeneiSvili</v>
      </c>
      <c r="C137" s="256"/>
      <c r="D137" s="274">
        <f t="shared" si="2"/>
        <v>1154</v>
      </c>
      <c r="E137" s="275">
        <v>5516</v>
      </c>
      <c r="F137" s="276">
        <v>5626</v>
      </c>
      <c r="G137" s="276">
        <v>5729</v>
      </c>
      <c r="H137" s="276">
        <v>5849</v>
      </c>
      <c r="I137" s="276">
        <v>5891</v>
      </c>
      <c r="J137" s="276">
        <v>5891</v>
      </c>
      <c r="K137" s="276">
        <v>5891</v>
      </c>
      <c r="L137" s="276">
        <v>5891</v>
      </c>
      <c r="M137" s="276">
        <v>6249</v>
      </c>
      <c r="N137" s="276">
        <v>6621</v>
      </c>
      <c r="O137" s="276">
        <v>6670</v>
      </c>
      <c r="P137" s="277">
        <v>6670</v>
      </c>
      <c r="Q137" s="278">
        <v>6670</v>
      </c>
    </row>
    <row r="138" spans="1:17" ht="14.25" thickBot="1">
      <c r="A138" s="4">
        <f>Davalianeba!A138</f>
        <v>529</v>
      </c>
      <c r="B138" s="43" t="str">
        <f>Davalianeba!B138</f>
        <v>m. Sengelia</v>
      </c>
      <c r="C138" s="256"/>
      <c r="D138" s="274">
        <f t="shared" si="2"/>
        <v>120</v>
      </c>
      <c r="E138" s="275">
        <v>767</v>
      </c>
      <c r="F138" s="276">
        <v>767</v>
      </c>
      <c r="G138" s="276">
        <v>821</v>
      </c>
      <c r="H138" s="276">
        <v>821</v>
      </c>
      <c r="I138" s="276">
        <v>835</v>
      </c>
      <c r="J138" s="276">
        <v>835</v>
      </c>
      <c r="K138" s="276">
        <v>835</v>
      </c>
      <c r="L138" s="276">
        <v>835</v>
      </c>
      <c r="M138" s="276">
        <v>835</v>
      </c>
      <c r="N138" s="276">
        <v>887</v>
      </c>
      <c r="O138" s="276">
        <v>887</v>
      </c>
      <c r="P138" s="277">
        <v>887</v>
      </c>
      <c r="Q138" s="278">
        <v>887</v>
      </c>
    </row>
    <row r="139" spans="1:17" ht="14.25" thickBot="1">
      <c r="A139" s="4">
        <f>Davalianeba!A139</f>
        <v>530</v>
      </c>
      <c r="B139" s="43" t="str">
        <f>Davalianeba!B139</f>
        <v>m. sulaberiZe</v>
      </c>
      <c r="C139" s="256"/>
      <c r="D139" s="274">
        <f t="shared" si="2"/>
        <v>0</v>
      </c>
      <c r="E139" s="275">
        <v>0</v>
      </c>
      <c r="F139" s="276">
        <v>0</v>
      </c>
      <c r="G139" s="276">
        <v>0</v>
      </c>
      <c r="H139" s="276">
        <v>0</v>
      </c>
      <c r="I139" s="276">
        <v>0</v>
      </c>
      <c r="J139" s="276">
        <v>0</v>
      </c>
      <c r="K139" s="276">
        <v>0</v>
      </c>
      <c r="L139" s="276">
        <v>0</v>
      </c>
      <c r="M139" s="276">
        <v>0</v>
      </c>
      <c r="N139" s="276">
        <v>0</v>
      </c>
      <c r="O139" s="276">
        <v>0</v>
      </c>
      <c r="P139" s="277">
        <v>0</v>
      </c>
      <c r="Q139" s="278">
        <v>0</v>
      </c>
    </row>
    <row r="140" spans="1:17" ht="14.25" thickBot="1">
      <c r="A140" s="4">
        <f>Davalianeba!A140</f>
        <v>531</v>
      </c>
      <c r="B140" s="43" t="str">
        <f>Davalianeba!B140</f>
        <v>z.favleniSvili</v>
      </c>
      <c r="C140" s="256"/>
      <c r="D140" s="274">
        <f t="shared" si="2"/>
        <v>447</v>
      </c>
      <c r="E140" s="275">
        <v>1734</v>
      </c>
      <c r="F140" s="276">
        <v>1786</v>
      </c>
      <c r="G140" s="276">
        <v>1840</v>
      </c>
      <c r="H140" s="276">
        <v>1840</v>
      </c>
      <c r="I140" s="276">
        <v>1873</v>
      </c>
      <c r="J140" s="276">
        <v>1873</v>
      </c>
      <c r="K140" s="276">
        <v>1873</v>
      </c>
      <c r="L140" s="276">
        <v>1873</v>
      </c>
      <c r="M140" s="276">
        <v>1873</v>
      </c>
      <c r="N140" s="276">
        <v>2102</v>
      </c>
      <c r="O140" s="276">
        <v>2181</v>
      </c>
      <c r="P140" s="277">
        <v>2181</v>
      </c>
      <c r="Q140" s="278">
        <v>2181</v>
      </c>
    </row>
    <row r="141" spans="1:17" ht="14.25" thickBot="1">
      <c r="A141" s="4">
        <f>Davalianeba!A141</f>
        <v>532</v>
      </c>
      <c r="B141" s="43" t="str">
        <f>Davalianeba!B141</f>
        <v>v. giorgaZe</v>
      </c>
      <c r="C141" s="256"/>
      <c r="D141" s="274">
        <f t="shared" si="2"/>
        <v>656</v>
      </c>
      <c r="E141" s="275">
        <v>723</v>
      </c>
      <c r="F141" s="276">
        <v>731</v>
      </c>
      <c r="G141" s="276">
        <v>733</v>
      </c>
      <c r="H141" s="276">
        <v>733</v>
      </c>
      <c r="I141" s="276">
        <v>803</v>
      </c>
      <c r="J141" s="276">
        <v>803</v>
      </c>
      <c r="K141" s="276">
        <v>803</v>
      </c>
      <c r="L141" s="276">
        <v>803</v>
      </c>
      <c r="M141" s="276">
        <v>984</v>
      </c>
      <c r="N141" s="276">
        <v>1321</v>
      </c>
      <c r="O141" s="276">
        <v>1322</v>
      </c>
      <c r="P141" s="277">
        <v>1322</v>
      </c>
      <c r="Q141" s="278">
        <v>1379</v>
      </c>
    </row>
    <row r="142" spans="1:17" ht="14.25" thickBot="1">
      <c r="A142" s="37">
        <f>Davalianeba!A142</f>
        <v>533</v>
      </c>
      <c r="B142" s="47" t="str">
        <f>Davalianeba!B142</f>
        <v>v. giorgaZe</v>
      </c>
      <c r="C142" s="258"/>
      <c r="D142" s="274">
        <f t="shared" si="2"/>
        <v>1079</v>
      </c>
      <c r="E142" s="275">
        <v>1162</v>
      </c>
      <c r="F142" s="276">
        <v>1179</v>
      </c>
      <c r="G142" s="276">
        <v>1182</v>
      </c>
      <c r="H142" s="276">
        <v>1182</v>
      </c>
      <c r="I142" s="276">
        <v>1182</v>
      </c>
      <c r="J142" s="276">
        <v>1182</v>
      </c>
      <c r="K142" s="276">
        <v>1182</v>
      </c>
      <c r="L142" s="276">
        <v>1182</v>
      </c>
      <c r="M142" s="276">
        <v>1182</v>
      </c>
      <c r="N142" s="276">
        <v>1418</v>
      </c>
      <c r="O142" s="276">
        <v>1418</v>
      </c>
      <c r="P142" s="277">
        <v>1418</v>
      </c>
      <c r="Q142" s="278">
        <v>2241</v>
      </c>
    </row>
    <row r="143" spans="1:17" ht="14.25" thickBot="1">
      <c r="A143" s="63" t="str">
        <f>Davalianeba!A143</f>
        <v>kz 1</v>
      </c>
      <c r="B143" s="64" t="str">
        <f>Davalianeba!B143</f>
        <v>კომერციული თევზაძე</v>
      </c>
      <c r="C143" s="259"/>
      <c r="D143" s="274">
        <f t="shared" si="2"/>
        <v>7266</v>
      </c>
      <c r="E143" s="279">
        <v>13283</v>
      </c>
      <c r="F143" s="280">
        <v>13856</v>
      </c>
      <c r="G143" s="280">
        <v>15275</v>
      </c>
      <c r="H143" s="280">
        <v>16402</v>
      </c>
      <c r="I143" s="280">
        <v>17052</v>
      </c>
      <c r="J143" s="280">
        <v>17193</v>
      </c>
      <c r="K143" s="280">
        <v>17341</v>
      </c>
      <c r="L143" s="280">
        <v>17896</v>
      </c>
      <c r="M143" s="280">
        <v>19024</v>
      </c>
      <c r="N143" s="280">
        <v>20341</v>
      </c>
      <c r="O143" s="280">
        <v>20549</v>
      </c>
      <c r="P143" s="281">
        <v>20549</v>
      </c>
      <c r="Q143" s="278">
        <v>20549</v>
      </c>
    </row>
    <row r="144" spans="1:17" ht="14.25" thickBot="1">
      <c r="A144" s="37" t="str">
        <f>Davalianeba!A144</f>
        <v>kz2</v>
      </c>
      <c r="B144" s="47">
        <f>Davalianeba!B144</f>
        <v>0</v>
      </c>
      <c r="C144" s="258"/>
      <c r="D144" s="274">
        <f t="shared" si="2"/>
        <v>0</v>
      </c>
      <c r="E144" s="275">
        <v>10427</v>
      </c>
      <c r="F144" s="276">
        <v>10427</v>
      </c>
      <c r="G144" s="276">
        <v>10427</v>
      </c>
      <c r="H144" s="276">
        <v>10427</v>
      </c>
      <c r="I144" s="276">
        <v>10427</v>
      </c>
      <c r="J144" s="276">
        <v>10427</v>
      </c>
      <c r="K144" s="276">
        <v>10427</v>
      </c>
      <c r="L144" s="276">
        <v>10427</v>
      </c>
      <c r="M144" s="276">
        <v>10427</v>
      </c>
      <c r="N144" s="276">
        <v>10427</v>
      </c>
      <c r="O144" s="276">
        <v>10427</v>
      </c>
      <c r="P144" s="277">
        <v>10427</v>
      </c>
      <c r="Q144" s="278">
        <v>10427</v>
      </c>
    </row>
    <row r="145" spans="1:17" ht="14.25" thickBot="1">
      <c r="A145" s="37" t="str">
        <f>Davalianeba!A145</f>
        <v>kz 3</v>
      </c>
      <c r="B145" s="47" t="str">
        <f>Davalianeba!B145</f>
        <v>komerciuli gamyreliZe</v>
      </c>
      <c r="C145" s="258"/>
      <c r="D145" s="274">
        <f t="shared" si="2"/>
        <v>0</v>
      </c>
      <c r="E145" s="275">
        <v>10427</v>
      </c>
      <c r="F145" s="276">
        <v>10427</v>
      </c>
      <c r="G145" s="276">
        <v>10427</v>
      </c>
      <c r="H145" s="276">
        <v>10427</v>
      </c>
      <c r="I145" s="276">
        <v>10427</v>
      </c>
      <c r="J145" s="276">
        <v>10427</v>
      </c>
      <c r="K145" s="276">
        <v>10427</v>
      </c>
      <c r="L145" s="276">
        <v>10427</v>
      </c>
      <c r="M145" s="276">
        <v>10427</v>
      </c>
      <c r="N145" s="276">
        <v>10427</v>
      </c>
      <c r="O145" s="276">
        <v>10427</v>
      </c>
      <c r="P145" s="277">
        <v>10427</v>
      </c>
      <c r="Q145" s="278">
        <v>10427</v>
      </c>
    </row>
    <row r="146" spans="1:17" ht="14.25" thickBot="1">
      <c r="A146" s="37" t="s">
        <v>377</v>
      </c>
      <c r="B146" s="289" t="str">
        <f>Davalianeba!B146</f>
        <v>MAGTI </v>
      </c>
      <c r="C146" s="258"/>
      <c r="D146" s="274">
        <f t="shared" si="2"/>
        <v>22148</v>
      </c>
      <c r="E146" s="275">
        <v>11328</v>
      </c>
      <c r="F146" s="276">
        <v>12001</v>
      </c>
      <c r="G146" s="276">
        <v>14231</v>
      </c>
      <c r="H146" s="276">
        <v>16092</v>
      </c>
      <c r="I146" s="276">
        <v>17959</v>
      </c>
      <c r="J146" s="276">
        <v>19786</v>
      </c>
      <c r="K146" s="276">
        <v>21582</v>
      </c>
      <c r="L146" s="276">
        <v>23386</v>
      </c>
      <c r="M146" s="276">
        <v>25419</v>
      </c>
      <c r="N146" s="276">
        <v>27961</v>
      </c>
      <c r="O146" s="276">
        <v>30035</v>
      </c>
      <c r="P146" s="277">
        <v>31808</v>
      </c>
      <c r="Q146" s="278">
        <v>33476</v>
      </c>
    </row>
    <row r="147" spans="1:17" ht="14.25" thickBot="1">
      <c r="A147" s="37" t="str">
        <f>Davalianeba!A147</f>
        <v>kz 5</v>
      </c>
      <c r="B147" s="294" t="str">
        <f>Davalianeba!B147</f>
        <v>GeoCell</v>
      </c>
      <c r="C147" s="258"/>
      <c r="D147" s="274">
        <f t="shared" si="2"/>
        <v>14202</v>
      </c>
      <c r="E147" s="275">
        <v>0</v>
      </c>
      <c r="F147" s="276">
        <v>842</v>
      </c>
      <c r="G147" s="276">
        <v>1984</v>
      </c>
      <c r="H147" s="276">
        <v>3144</v>
      </c>
      <c r="I147" s="276">
        <v>4388</v>
      </c>
      <c r="J147" s="276">
        <v>5611</v>
      </c>
      <c r="K147" s="276">
        <v>6738</v>
      </c>
      <c r="L147" s="276">
        <v>7953</v>
      </c>
      <c r="M147" s="276">
        <v>9230</v>
      </c>
      <c r="N147" s="276">
        <v>10611</v>
      </c>
      <c r="O147" s="276">
        <v>11856</v>
      </c>
      <c r="P147" s="277">
        <v>13014</v>
      </c>
      <c r="Q147" s="278">
        <v>14202</v>
      </c>
    </row>
    <row r="148" spans="1:17" ht="14.25" thickBot="1">
      <c r="A148" s="37">
        <f>Davalianeba!A148</f>
        <v>0</v>
      </c>
      <c r="B148" s="47">
        <f>Davalianeba!B148</f>
        <v>0</v>
      </c>
      <c r="C148" s="258"/>
      <c r="D148" s="282">
        <f t="shared" si="2"/>
        <v>0</v>
      </c>
      <c r="E148" s="283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5"/>
      <c r="Q148" s="286"/>
    </row>
    <row r="149" spans="1:17" ht="13.5">
      <c r="A149" s="36"/>
      <c r="B149" s="53" t="s">
        <v>120</v>
      </c>
      <c r="C149" s="53"/>
      <c r="D149" s="14">
        <f>SUM(D7:D148)</f>
        <v>109960</v>
      </c>
      <c r="E149" s="14">
        <f>SUM(E7:E148)</f>
        <v>309447</v>
      </c>
      <c r="F149" s="14">
        <f aca="true" t="shared" si="3" ref="F149:Q149">SUM(F7:F148)</f>
        <v>315554</v>
      </c>
      <c r="G149" s="14">
        <f t="shared" si="3"/>
        <v>329633</v>
      </c>
      <c r="H149" s="14">
        <f t="shared" si="3"/>
        <v>338938</v>
      </c>
      <c r="I149" s="14">
        <f t="shared" si="3"/>
        <v>345680</v>
      </c>
      <c r="J149" s="14">
        <f t="shared" si="3"/>
        <v>350214</v>
      </c>
      <c r="K149" s="14">
        <f t="shared" si="3"/>
        <v>354437</v>
      </c>
      <c r="L149" s="14">
        <f t="shared" si="3"/>
        <v>358638</v>
      </c>
      <c r="M149" s="14">
        <f t="shared" si="3"/>
        <v>379908</v>
      </c>
      <c r="N149" s="14">
        <f t="shared" si="3"/>
        <v>405946</v>
      </c>
      <c r="O149" s="14">
        <f t="shared" si="3"/>
        <v>411172</v>
      </c>
      <c r="P149" s="14">
        <f t="shared" si="3"/>
        <v>414833</v>
      </c>
      <c r="Q149" s="14">
        <f t="shared" si="3"/>
        <v>419407</v>
      </c>
    </row>
    <row r="150" spans="4:16" ht="13.5">
      <c r="D150" s="2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1:16" ht="13.5">
      <c r="A151" s="9"/>
      <c r="B151" s="48"/>
      <c r="C151" s="48"/>
      <c r="D151" s="40"/>
      <c r="E151" s="41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1:16" ht="13.5">
      <c r="A152" s="351"/>
      <c r="B152" s="352"/>
      <c r="C152" s="247"/>
      <c r="D152" s="40"/>
      <c r="E152" s="41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1:16" ht="13.5">
      <c r="A153" s="9"/>
      <c r="B153" s="48"/>
      <c r="C153" s="48"/>
      <c r="D153" s="40"/>
      <c r="E153" s="41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1:16" ht="13.5">
      <c r="A154" s="9"/>
      <c r="B154" s="48"/>
      <c r="C154" s="48"/>
      <c r="D154" s="40"/>
      <c r="E154" s="41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1:16" ht="13.5">
      <c r="A155" s="9"/>
      <c r="B155" s="48"/>
      <c r="C155" s="48"/>
      <c r="D155" s="40"/>
      <c r="E155" s="41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1:16" ht="13.5">
      <c r="A156" s="9"/>
      <c r="B156" s="48"/>
      <c r="C156" s="48"/>
      <c r="D156" s="40"/>
      <c r="E156" s="41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1:16" ht="13.5">
      <c r="A157" s="9"/>
      <c r="B157" s="48"/>
      <c r="C157" s="48"/>
      <c r="D157" s="40"/>
      <c r="E157" s="41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1:16" ht="13.5">
      <c r="A158" s="9"/>
      <c r="B158" s="48"/>
      <c r="C158" s="48"/>
      <c r="D158" s="40"/>
      <c r="E158" s="41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1:5" ht="13.5">
      <c r="A159" s="9"/>
      <c r="B159" s="48"/>
      <c r="C159" s="48"/>
      <c r="D159" s="42"/>
      <c r="E159" s="9"/>
    </row>
    <row r="160" spans="1:5" ht="13.5">
      <c r="A160" s="9"/>
      <c r="B160" s="48"/>
      <c r="C160" s="48"/>
      <c r="D160" s="42"/>
      <c r="E160" s="9"/>
    </row>
  </sheetData>
  <sheetProtection sheet="1" selectLockedCells="1"/>
  <mergeCells count="7">
    <mergeCell ref="E5:Q5"/>
    <mergeCell ref="E4:Q4"/>
    <mergeCell ref="A5:A6"/>
    <mergeCell ref="B5:B6"/>
    <mergeCell ref="D5:D6"/>
    <mergeCell ref="A152:B152"/>
    <mergeCell ref="C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3"/>
  <sheetViews>
    <sheetView zoomScalePageLayoutView="0" workbookViewId="0" topLeftCell="A1">
      <pane ySplit="6" topLeftCell="A38" activePane="bottomLeft" state="frozen"/>
      <selection pane="topLeft" activeCell="A1" sqref="A1"/>
      <selection pane="bottomLeft" activeCell="O47" sqref="O47"/>
    </sheetView>
  </sheetViews>
  <sheetFormatPr defaultColWidth="9.140625" defaultRowHeight="12.75"/>
  <cols>
    <col min="1" max="1" width="4.57421875" style="1" customWidth="1"/>
    <col min="2" max="2" width="26.7109375" style="2" customWidth="1"/>
    <col min="3" max="3" width="10.57421875" style="3" customWidth="1"/>
    <col min="4" max="9" width="9.140625" style="1" customWidth="1"/>
    <col min="10" max="10" width="9.28125" style="1" bestFit="1" customWidth="1"/>
    <col min="11" max="11" width="9.140625" style="1" customWidth="1"/>
    <col min="12" max="12" width="10.140625" style="1" bestFit="1" customWidth="1"/>
    <col min="13" max="16384" width="9.140625" style="1" customWidth="1"/>
  </cols>
  <sheetData>
    <row r="1" ht="15.75">
      <c r="B1" s="21" t="s">
        <v>90</v>
      </c>
    </row>
    <row r="2" ht="15.75">
      <c r="B2" s="21"/>
    </row>
    <row r="3" ht="15.75">
      <c r="B3" s="21"/>
    </row>
    <row r="4" ht="14.25" thickBot="1"/>
    <row r="5" spans="1:15" ht="13.5" thickBot="1">
      <c r="A5" s="367" t="s">
        <v>60</v>
      </c>
      <c r="B5" s="392" t="s">
        <v>3</v>
      </c>
      <c r="C5" s="390" t="s">
        <v>2</v>
      </c>
      <c r="D5" s="373">
        <f>Davalianeba!E1</f>
        <v>2016</v>
      </c>
      <c r="E5" s="374"/>
      <c r="F5" s="374"/>
      <c r="G5" s="374"/>
      <c r="H5" s="374"/>
      <c r="I5" s="374"/>
      <c r="J5" s="374"/>
      <c r="K5" s="375"/>
      <c r="L5" s="375"/>
      <c r="M5" s="375"/>
      <c r="N5" s="375"/>
      <c r="O5" s="376"/>
    </row>
    <row r="6" spans="1:15" ht="13.5" thickBot="1">
      <c r="A6" s="368"/>
      <c r="B6" s="393"/>
      <c r="C6" s="391"/>
      <c r="D6" s="23" t="s">
        <v>79</v>
      </c>
      <c r="E6" s="24" t="s">
        <v>80</v>
      </c>
      <c r="F6" s="24" t="s">
        <v>81</v>
      </c>
      <c r="G6" s="24" t="s">
        <v>82</v>
      </c>
      <c r="H6" s="24" t="s">
        <v>83</v>
      </c>
      <c r="I6" s="24" t="s">
        <v>84</v>
      </c>
      <c r="J6" s="24" t="s">
        <v>71</v>
      </c>
      <c r="K6" s="24" t="s">
        <v>72</v>
      </c>
      <c r="L6" s="24" t="s">
        <v>73</v>
      </c>
      <c r="M6" s="24" t="s">
        <v>74</v>
      </c>
      <c r="N6" s="24" t="s">
        <v>75</v>
      </c>
      <c r="O6" s="25" t="s">
        <v>76</v>
      </c>
    </row>
    <row r="7" spans="1:15" ht="18.75" customHeight="1" thickBot="1">
      <c r="A7" s="4">
        <f>Davalianeba!A7</f>
        <v>101</v>
      </c>
      <c r="B7" s="38" t="str">
        <f>Davalianeba!B7</f>
        <v>baqraZe maka</v>
      </c>
      <c r="C7" s="26">
        <f>SUM(D7:O7)</f>
        <v>1240</v>
      </c>
      <c r="D7" s="18"/>
      <c r="E7" s="18">
        <v>330</v>
      </c>
      <c r="F7" s="18">
        <v>250</v>
      </c>
      <c r="G7" s="18">
        <v>130</v>
      </c>
      <c r="H7" s="18"/>
      <c r="I7" s="18">
        <v>80</v>
      </c>
      <c r="J7" s="18"/>
      <c r="K7" s="18">
        <v>180</v>
      </c>
      <c r="L7" s="18">
        <v>120</v>
      </c>
      <c r="M7" s="18"/>
      <c r="N7" s="18">
        <v>80</v>
      </c>
      <c r="O7" s="18">
        <v>70</v>
      </c>
    </row>
    <row r="8" spans="1:15" ht="14.25" thickBot="1">
      <c r="A8" s="4">
        <f>Davalianeba!A8</f>
        <v>102</v>
      </c>
      <c r="B8" s="38" t="str">
        <f>Davalianeba!B8</f>
        <v>baqraZe</v>
      </c>
      <c r="C8" s="26">
        <f aca="true" t="shared" si="0" ref="C8:C71">SUM(D8:O8)</f>
        <v>1400</v>
      </c>
      <c r="D8" s="18"/>
      <c r="E8" s="18"/>
      <c r="F8" s="18">
        <v>350</v>
      </c>
      <c r="G8" s="18"/>
      <c r="H8" s="18"/>
      <c r="I8" s="18">
        <v>250</v>
      </c>
      <c r="J8" s="18">
        <v>300</v>
      </c>
      <c r="K8" s="18">
        <v>100</v>
      </c>
      <c r="L8" s="18"/>
      <c r="M8" s="18"/>
      <c r="N8" s="18"/>
      <c r="O8" s="18">
        <v>400</v>
      </c>
    </row>
    <row r="9" spans="1:15" ht="14.25" thickBot="1">
      <c r="A9" s="4">
        <f>Davalianeba!A9</f>
        <v>103</v>
      </c>
      <c r="B9" s="38" t="str">
        <f>Davalianeba!B9</f>
        <v>b.saluqvaZe - oTari</v>
      </c>
      <c r="C9" s="26">
        <f t="shared" si="0"/>
        <v>1216</v>
      </c>
      <c r="D9" s="18"/>
      <c r="E9" s="18">
        <v>275</v>
      </c>
      <c r="F9" s="18">
        <v>175</v>
      </c>
      <c r="G9" s="18">
        <v>181</v>
      </c>
      <c r="H9" s="18">
        <v>85</v>
      </c>
      <c r="I9" s="18"/>
      <c r="J9" s="18">
        <v>100</v>
      </c>
      <c r="K9" s="18"/>
      <c r="L9" s="18">
        <v>130</v>
      </c>
      <c r="M9" s="18">
        <v>130</v>
      </c>
      <c r="N9" s="18">
        <v>55</v>
      </c>
      <c r="O9" s="18">
        <v>85</v>
      </c>
    </row>
    <row r="10" spans="1:15" ht="14.25" thickBot="1">
      <c r="A10" s="4">
        <f>Davalianeba!A10</f>
        <v>104</v>
      </c>
      <c r="B10" s="38" t="str">
        <f>Davalianeba!B10</f>
        <v>წულეისკირი ვანიკო </v>
      </c>
      <c r="C10" s="26">
        <f t="shared" si="0"/>
        <v>760</v>
      </c>
      <c r="D10" s="18">
        <v>60</v>
      </c>
      <c r="E10" s="18"/>
      <c r="F10" s="18">
        <v>160</v>
      </c>
      <c r="G10" s="18"/>
      <c r="H10" s="18">
        <v>160</v>
      </c>
      <c r="I10" s="18"/>
      <c r="J10" s="18"/>
      <c r="K10" s="18">
        <v>150</v>
      </c>
      <c r="L10" s="18">
        <v>60</v>
      </c>
      <c r="M10" s="18">
        <v>70</v>
      </c>
      <c r="N10" s="18"/>
      <c r="O10" s="18">
        <v>100</v>
      </c>
    </row>
    <row r="11" spans="1:15" ht="14.25" thickBot="1">
      <c r="A11" s="4">
        <f>Davalianeba!A11</f>
        <v>105</v>
      </c>
      <c r="B11" s="38" t="str">
        <f>Davalianeba!B11</f>
        <v>მ.არეშიძე</v>
      </c>
      <c r="C11" s="26">
        <f t="shared" si="0"/>
        <v>700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>
        <v>700</v>
      </c>
      <c r="O11" s="18"/>
    </row>
    <row r="12" spans="1:15" ht="14.25" thickBot="1">
      <c r="A12" s="4">
        <f>Davalianeba!A12</f>
        <v>106</v>
      </c>
      <c r="B12" s="38" t="str">
        <f>Davalianeba!B12</f>
        <v>yaziaSvili</v>
      </c>
      <c r="C12" s="26">
        <f t="shared" si="0"/>
        <v>1292</v>
      </c>
      <c r="D12" s="18">
        <v>52</v>
      </c>
      <c r="E12" s="18">
        <v>302</v>
      </c>
      <c r="F12" s="18">
        <v>263</v>
      </c>
      <c r="G12" s="18">
        <v>161</v>
      </c>
      <c r="H12" s="18">
        <v>81</v>
      </c>
      <c r="I12" s="18"/>
      <c r="J12" s="18">
        <v>92</v>
      </c>
      <c r="K12" s="18">
        <v>77</v>
      </c>
      <c r="L12" s="18">
        <v>86</v>
      </c>
      <c r="M12" s="18">
        <v>40</v>
      </c>
      <c r="N12" s="18">
        <v>54</v>
      </c>
      <c r="O12" s="18">
        <v>84</v>
      </c>
    </row>
    <row r="13" spans="1:15" ht="14.25" thickBot="1">
      <c r="A13" s="4">
        <f>Davalianeba!A13</f>
        <v>107</v>
      </c>
      <c r="B13" s="38" t="str">
        <f>Davalianeba!B13</f>
        <v>m.saluqvaZe</v>
      </c>
      <c r="C13" s="26">
        <f t="shared" si="0"/>
        <v>1400</v>
      </c>
      <c r="D13" s="18"/>
      <c r="E13" s="18">
        <v>250</v>
      </c>
      <c r="F13" s="18"/>
      <c r="G13" s="18">
        <v>200</v>
      </c>
      <c r="H13" s="18"/>
      <c r="I13" s="18">
        <v>300</v>
      </c>
      <c r="J13" s="18"/>
      <c r="K13" s="18">
        <v>250</v>
      </c>
      <c r="L13" s="18"/>
      <c r="M13" s="18">
        <v>250</v>
      </c>
      <c r="N13" s="18"/>
      <c r="O13" s="18">
        <v>150</v>
      </c>
    </row>
    <row r="14" spans="1:15" ht="14.25" thickBot="1">
      <c r="A14" s="4">
        <f>Davalianeba!A14</f>
        <v>108</v>
      </c>
      <c r="B14" s="38" t="str">
        <f>Davalianeba!B14</f>
        <v>WanuyvaZe</v>
      </c>
      <c r="C14" s="26">
        <f t="shared" si="0"/>
        <v>1500</v>
      </c>
      <c r="D14" s="18"/>
      <c r="E14" s="18">
        <v>150</v>
      </c>
      <c r="F14" s="18">
        <v>150</v>
      </c>
      <c r="G14" s="18"/>
      <c r="H14" s="18">
        <v>150</v>
      </c>
      <c r="I14" s="18">
        <v>200</v>
      </c>
      <c r="J14" s="18">
        <v>400</v>
      </c>
      <c r="K14" s="18"/>
      <c r="L14" s="18"/>
      <c r="M14" s="18">
        <v>100</v>
      </c>
      <c r="N14" s="18">
        <v>150</v>
      </c>
      <c r="O14" s="18">
        <v>200</v>
      </c>
    </row>
    <row r="15" spans="1:15" ht="14.25" thickBot="1">
      <c r="A15" s="4">
        <f>Davalianeba!A15</f>
        <v>109</v>
      </c>
      <c r="B15" s="38" t="str">
        <f>Davalianeba!B15</f>
        <v>მ.თევზაძე</v>
      </c>
      <c r="C15" s="26">
        <f t="shared" si="0"/>
        <v>156</v>
      </c>
      <c r="D15" s="18"/>
      <c r="E15" s="18"/>
      <c r="F15" s="18"/>
      <c r="G15" s="18"/>
      <c r="H15" s="18"/>
      <c r="I15" s="18"/>
      <c r="J15" s="18"/>
      <c r="K15" s="18"/>
      <c r="L15" s="18"/>
      <c r="M15" s="18">
        <v>26</v>
      </c>
      <c r="N15" s="18">
        <v>50</v>
      </c>
      <c r="O15" s="18">
        <v>80</v>
      </c>
    </row>
    <row r="16" spans="1:15" ht="14.25" thickBot="1">
      <c r="A16" s="4">
        <f>Davalianeba!A16</f>
        <v>110</v>
      </c>
      <c r="B16" s="38" t="str">
        <f>Davalianeba!B16</f>
        <v>r.Wubabria</v>
      </c>
      <c r="C16" s="26">
        <f t="shared" si="0"/>
        <v>2700</v>
      </c>
      <c r="D16" s="18"/>
      <c r="E16" s="18"/>
      <c r="F16" s="18"/>
      <c r="G16" s="18"/>
      <c r="H16" s="18"/>
      <c r="I16" s="18"/>
      <c r="J16" s="18"/>
      <c r="K16" s="18"/>
      <c r="L16" s="18">
        <v>2000</v>
      </c>
      <c r="M16" s="18">
        <v>400</v>
      </c>
      <c r="N16" s="18"/>
      <c r="O16" s="18">
        <v>300</v>
      </c>
    </row>
    <row r="17" spans="1:15" ht="14.25" thickBot="1">
      <c r="A17" s="4">
        <f>Davalianeba!A17</f>
        <v>111</v>
      </c>
      <c r="B17" s="38" t="str">
        <f>Davalianeba!B17</f>
        <v>jayeli</v>
      </c>
      <c r="C17" s="26">
        <f t="shared" si="0"/>
        <v>810</v>
      </c>
      <c r="D17" s="18"/>
      <c r="E17" s="18">
        <v>200</v>
      </c>
      <c r="F17" s="18">
        <v>180</v>
      </c>
      <c r="G17" s="18"/>
      <c r="H17" s="18"/>
      <c r="I17" s="18"/>
      <c r="J17" s="18">
        <v>150</v>
      </c>
      <c r="K17" s="18">
        <v>130</v>
      </c>
      <c r="L17" s="18"/>
      <c r="M17" s="18"/>
      <c r="N17" s="18">
        <v>150</v>
      </c>
      <c r="O17" s="18"/>
    </row>
    <row r="18" spans="1:15" ht="14.25" thickBot="1">
      <c r="A18" s="4">
        <f>Davalianeba!A18</f>
        <v>112</v>
      </c>
      <c r="B18" s="38" t="str">
        <f>Davalianeba!B18</f>
        <v>ტ.კირილინა</v>
      </c>
      <c r="C18" s="26">
        <f t="shared" si="0"/>
        <v>1000</v>
      </c>
      <c r="D18" s="18"/>
      <c r="E18" s="18">
        <v>300</v>
      </c>
      <c r="F18" s="18"/>
      <c r="G18" s="18">
        <v>250</v>
      </c>
      <c r="H18" s="18"/>
      <c r="I18" s="18"/>
      <c r="J18" s="18"/>
      <c r="K18" s="18">
        <v>200</v>
      </c>
      <c r="L18" s="18"/>
      <c r="M18" s="18"/>
      <c r="N18" s="18">
        <v>250</v>
      </c>
      <c r="O18" s="18"/>
    </row>
    <row r="19" spans="1:15" ht="14.25" thickBot="1">
      <c r="A19" s="4">
        <f>Davalianeba!A19</f>
        <v>113</v>
      </c>
      <c r="B19" s="38" t="str">
        <f>Davalianeba!B19</f>
        <v>xoferia</v>
      </c>
      <c r="C19" s="26">
        <f t="shared" si="0"/>
        <v>800</v>
      </c>
      <c r="D19" s="18"/>
      <c r="E19" s="18"/>
      <c r="F19" s="18"/>
      <c r="G19" s="18"/>
      <c r="H19" s="18"/>
      <c r="I19" s="18"/>
      <c r="J19" s="18"/>
      <c r="K19" s="18">
        <v>800</v>
      </c>
      <c r="L19" s="18"/>
      <c r="M19" s="18"/>
      <c r="N19" s="18"/>
      <c r="O19" s="18"/>
    </row>
    <row r="20" spans="1:15" ht="14.25" thickBot="1">
      <c r="A20" s="4">
        <f>Davalianeba!A20</f>
        <v>114</v>
      </c>
      <c r="B20" s="38" t="str">
        <f>Davalianeba!B20</f>
        <v>q.qavTaraZe</v>
      </c>
      <c r="C20" s="26">
        <f t="shared" si="0"/>
        <v>820</v>
      </c>
      <c r="D20" s="18">
        <v>150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670</v>
      </c>
    </row>
    <row r="21" spans="1:15" ht="14.25" thickBot="1">
      <c r="A21" s="4">
        <f>Davalianeba!A21</f>
        <v>115</v>
      </c>
      <c r="B21" s="38" t="str">
        <f>Davalianeba!B21</f>
        <v>v.agaJanovi</v>
      </c>
      <c r="C21" s="26">
        <f t="shared" si="0"/>
        <v>1179</v>
      </c>
      <c r="D21" s="18">
        <v>95</v>
      </c>
      <c r="E21" s="18">
        <v>260</v>
      </c>
      <c r="F21" s="18">
        <v>235</v>
      </c>
      <c r="G21" s="18">
        <v>145</v>
      </c>
      <c r="H21" s="18"/>
      <c r="I21" s="18"/>
      <c r="J21" s="18">
        <v>153</v>
      </c>
      <c r="K21" s="18"/>
      <c r="L21" s="18">
        <v>61</v>
      </c>
      <c r="M21" s="18"/>
      <c r="N21" s="18">
        <v>155</v>
      </c>
      <c r="O21" s="18">
        <v>75</v>
      </c>
    </row>
    <row r="22" spans="1:15" ht="14.25" thickBot="1">
      <c r="A22" s="4">
        <f>Davalianeba!A22</f>
        <v>116</v>
      </c>
      <c r="B22" s="38" t="str">
        <f>Davalianeba!B22</f>
        <v>enuqiZe</v>
      </c>
      <c r="C22" s="26">
        <f t="shared" si="0"/>
        <v>1040</v>
      </c>
      <c r="D22" s="18">
        <v>20</v>
      </c>
      <c r="E22" s="18">
        <v>260</v>
      </c>
      <c r="F22" s="18">
        <v>240</v>
      </c>
      <c r="G22" s="18">
        <v>150</v>
      </c>
      <c r="H22" s="18"/>
      <c r="I22" s="18"/>
      <c r="J22" s="18">
        <v>150</v>
      </c>
      <c r="K22" s="18">
        <v>150</v>
      </c>
      <c r="L22" s="18"/>
      <c r="M22" s="18"/>
      <c r="N22" s="18">
        <v>70</v>
      </c>
      <c r="O22" s="18"/>
    </row>
    <row r="23" spans="1:15" ht="14.25" thickBot="1">
      <c r="A23" s="4">
        <f>Davalianeba!A23</f>
        <v>117</v>
      </c>
      <c r="B23" s="38" t="str">
        <f>Davalianeba!B23</f>
        <v>g.abesaZe</v>
      </c>
      <c r="C23" s="26">
        <f t="shared" si="0"/>
        <v>735.61</v>
      </c>
      <c r="D23" s="18">
        <v>39</v>
      </c>
      <c r="E23" s="18">
        <v>160</v>
      </c>
      <c r="F23" s="18">
        <v>174</v>
      </c>
      <c r="G23" s="18">
        <v>84</v>
      </c>
      <c r="H23" s="18"/>
      <c r="I23" s="18">
        <v>60</v>
      </c>
      <c r="J23" s="18"/>
      <c r="K23" s="18"/>
      <c r="L23" s="18"/>
      <c r="M23" s="18">
        <v>147.21</v>
      </c>
      <c r="N23" s="18">
        <v>28</v>
      </c>
      <c r="O23" s="18">
        <v>43.4</v>
      </c>
    </row>
    <row r="24" spans="1:15" ht="14.25" thickBot="1">
      <c r="A24" s="4">
        <f>Davalianeba!A24</f>
        <v>118</v>
      </c>
      <c r="B24" s="38" t="str">
        <f>Davalianeba!B24</f>
        <v>g.abesaZe</v>
      </c>
      <c r="C24" s="26">
        <f t="shared" si="0"/>
        <v>654.39</v>
      </c>
      <c r="D24" s="18">
        <v>39</v>
      </c>
      <c r="E24" s="18">
        <v>154</v>
      </c>
      <c r="F24" s="18">
        <v>134</v>
      </c>
      <c r="G24" s="18">
        <v>80</v>
      </c>
      <c r="H24" s="18"/>
      <c r="I24" s="18">
        <v>43</v>
      </c>
      <c r="J24" s="18"/>
      <c r="K24" s="18"/>
      <c r="L24" s="18"/>
      <c r="M24" s="18">
        <v>135.79</v>
      </c>
      <c r="N24" s="18">
        <v>27</v>
      </c>
      <c r="O24" s="18">
        <v>41.6</v>
      </c>
    </row>
    <row r="25" spans="1:15" ht="14.25" thickBot="1">
      <c r="A25" s="4">
        <f>Davalianeba!A25</f>
        <v>119</v>
      </c>
      <c r="B25" s="38" t="str">
        <f>Davalianeba!B25</f>
        <v>ambokaZe</v>
      </c>
      <c r="C25" s="26">
        <f t="shared" si="0"/>
        <v>590</v>
      </c>
      <c r="D25" s="18">
        <v>80</v>
      </c>
      <c r="E25" s="18">
        <v>25</v>
      </c>
      <c r="F25" s="18">
        <v>140</v>
      </c>
      <c r="G25" s="18">
        <v>75</v>
      </c>
      <c r="H25" s="18">
        <v>65</v>
      </c>
      <c r="I25" s="18">
        <v>40</v>
      </c>
      <c r="J25" s="18"/>
      <c r="K25" s="18"/>
      <c r="L25" s="18"/>
      <c r="M25" s="18">
        <v>75</v>
      </c>
      <c r="N25" s="18">
        <v>20</v>
      </c>
      <c r="O25" s="18">
        <v>70</v>
      </c>
    </row>
    <row r="26" spans="1:15" ht="14.25" thickBot="1">
      <c r="A26" s="4">
        <f>Davalianeba!A26</f>
        <v>120</v>
      </c>
      <c r="B26" s="38" t="str">
        <f>Davalianeba!B26</f>
        <v>n.yuraSvili</v>
      </c>
      <c r="C26" s="26">
        <f t="shared" si="0"/>
        <v>300</v>
      </c>
      <c r="D26" s="18">
        <v>150</v>
      </c>
      <c r="E26" s="18"/>
      <c r="F26" s="18"/>
      <c r="G26" s="18"/>
      <c r="H26" s="18"/>
      <c r="I26" s="18"/>
      <c r="J26" s="18">
        <v>150</v>
      </c>
      <c r="K26" s="18"/>
      <c r="L26" s="18"/>
      <c r="M26" s="18"/>
      <c r="N26" s="18"/>
      <c r="O26" s="18"/>
    </row>
    <row r="27" spans="1:15" ht="14.25" thickBot="1">
      <c r="A27" s="4">
        <f>Davalianeba!A27</f>
        <v>121</v>
      </c>
      <c r="B27" s="38" t="str">
        <f>Davalianeba!B27</f>
        <v>n.yuraSvili</v>
      </c>
      <c r="C27" s="26">
        <f t="shared" si="0"/>
        <v>700</v>
      </c>
      <c r="D27" s="18">
        <v>350</v>
      </c>
      <c r="E27" s="18"/>
      <c r="F27" s="18"/>
      <c r="G27" s="18"/>
      <c r="H27" s="18"/>
      <c r="I27" s="18"/>
      <c r="J27" s="18">
        <v>350</v>
      </c>
      <c r="K27" s="18"/>
      <c r="L27" s="18"/>
      <c r="M27" s="18"/>
      <c r="N27" s="18"/>
      <c r="O27" s="18"/>
    </row>
    <row r="28" spans="1:15" ht="14.25" thickBot="1">
      <c r="A28" s="4">
        <f>Davalianeba!A28</f>
        <v>122</v>
      </c>
      <c r="B28" s="38" t="str">
        <f>Davalianeba!B28</f>
        <v>s.gogiaSvili</v>
      </c>
      <c r="C28" s="26">
        <f t="shared" si="0"/>
        <v>1250</v>
      </c>
      <c r="D28" s="18"/>
      <c r="E28" s="18">
        <v>215</v>
      </c>
      <c r="F28" s="18">
        <v>260</v>
      </c>
      <c r="G28" s="18">
        <v>165</v>
      </c>
      <c r="H28" s="18">
        <v>110</v>
      </c>
      <c r="I28" s="18"/>
      <c r="J28" s="18">
        <v>90</v>
      </c>
      <c r="K28" s="18"/>
      <c r="L28" s="18"/>
      <c r="M28" s="18">
        <v>230</v>
      </c>
      <c r="N28" s="18">
        <v>40</v>
      </c>
      <c r="O28" s="18">
        <v>140</v>
      </c>
    </row>
    <row r="29" spans="1:15" ht="14.25" thickBot="1">
      <c r="A29" s="4">
        <f>Davalianeba!A29</f>
        <v>123</v>
      </c>
      <c r="B29" s="38" t="str">
        <f>Davalianeba!B29</f>
        <v>g.jabadari</v>
      </c>
      <c r="C29" s="26">
        <f t="shared" si="0"/>
        <v>670</v>
      </c>
      <c r="D29" s="18"/>
      <c r="E29" s="18">
        <v>160</v>
      </c>
      <c r="F29" s="18">
        <v>150</v>
      </c>
      <c r="G29" s="18"/>
      <c r="H29" s="18">
        <v>95</v>
      </c>
      <c r="I29" s="18">
        <v>100</v>
      </c>
      <c r="J29" s="18"/>
      <c r="K29" s="18"/>
      <c r="L29" s="18"/>
      <c r="M29" s="18">
        <v>65</v>
      </c>
      <c r="N29" s="18">
        <v>50</v>
      </c>
      <c r="O29" s="18">
        <v>50</v>
      </c>
    </row>
    <row r="30" spans="1:15" ht="14.25" thickBot="1">
      <c r="A30" s="4">
        <f>Davalianeba!A30</f>
        <v>124</v>
      </c>
      <c r="B30" s="38" t="str">
        <f>Davalianeba!B30</f>
        <v>g.jabadari</v>
      </c>
      <c r="C30" s="26">
        <f t="shared" si="0"/>
        <v>630</v>
      </c>
      <c r="D30" s="18"/>
      <c r="E30" s="18">
        <v>140</v>
      </c>
      <c r="F30" s="18">
        <v>150</v>
      </c>
      <c r="G30" s="18"/>
      <c r="H30" s="18">
        <v>105</v>
      </c>
      <c r="I30" s="18">
        <v>100</v>
      </c>
      <c r="J30" s="18"/>
      <c r="K30" s="18"/>
      <c r="L30" s="18"/>
      <c r="M30" s="18">
        <v>35</v>
      </c>
      <c r="N30" s="18">
        <v>50</v>
      </c>
      <c r="O30" s="18">
        <v>50</v>
      </c>
    </row>
    <row r="31" spans="1:15" ht="14.25" thickBot="1">
      <c r="A31" s="57">
        <f>Davalianeba!A31</f>
        <v>201</v>
      </c>
      <c r="B31" s="58" t="str">
        <f>Davalianeba!B31</f>
        <v>xaratiSvili</v>
      </c>
      <c r="C31" s="59">
        <f t="shared" si="0"/>
        <v>2371</v>
      </c>
      <c r="D31" s="60">
        <v>120</v>
      </c>
      <c r="E31" s="60">
        <v>520</v>
      </c>
      <c r="F31" s="60">
        <v>500</v>
      </c>
      <c r="G31" s="60">
        <v>300</v>
      </c>
      <c r="H31" s="60">
        <v>170</v>
      </c>
      <c r="I31" s="60"/>
      <c r="J31" s="60">
        <v>170</v>
      </c>
      <c r="K31" s="60">
        <v>121</v>
      </c>
      <c r="L31" s="60"/>
      <c r="M31" s="60">
        <v>217</v>
      </c>
      <c r="N31" s="60">
        <v>100</v>
      </c>
      <c r="O31" s="60">
        <v>153</v>
      </c>
    </row>
    <row r="32" spans="1:15" ht="14.25" thickBot="1">
      <c r="A32" s="4">
        <f>Davalianeba!A32</f>
        <v>202</v>
      </c>
      <c r="B32" s="38" t="str">
        <f>Davalianeba!B32</f>
        <v>d. cxakaia</v>
      </c>
      <c r="C32" s="26">
        <f t="shared" si="0"/>
        <v>600</v>
      </c>
      <c r="D32" s="18"/>
      <c r="E32" s="18"/>
      <c r="F32" s="18"/>
      <c r="G32" s="18"/>
      <c r="H32" s="18"/>
      <c r="I32" s="18"/>
      <c r="J32" s="18">
        <v>600</v>
      </c>
      <c r="K32" s="18"/>
      <c r="L32" s="18"/>
      <c r="M32" s="18"/>
      <c r="N32" s="18"/>
      <c r="O32" s="18"/>
    </row>
    <row r="33" spans="1:15" ht="14.25" thickBot="1">
      <c r="A33" s="4">
        <f>Davalianeba!A33</f>
        <v>203</v>
      </c>
      <c r="B33" s="38" t="str">
        <f>Davalianeba!B33</f>
        <v>d. cxakaia</v>
      </c>
      <c r="C33" s="26">
        <f t="shared" si="0"/>
        <v>600</v>
      </c>
      <c r="D33" s="18"/>
      <c r="E33" s="18"/>
      <c r="F33" s="18"/>
      <c r="G33" s="18"/>
      <c r="H33" s="18"/>
      <c r="I33" s="18"/>
      <c r="J33" s="18">
        <v>600</v>
      </c>
      <c r="K33" s="18"/>
      <c r="L33" s="18"/>
      <c r="M33" s="18"/>
      <c r="N33" s="18"/>
      <c r="O33" s="18"/>
    </row>
    <row r="34" spans="1:15" ht="14.25" thickBot="1">
      <c r="A34" s="4">
        <f>Davalianeba!A34</f>
        <v>204</v>
      </c>
      <c r="B34" s="38" t="str">
        <f>Davalianeba!B34</f>
        <v>T. nasiZe (gia)</v>
      </c>
      <c r="C34" s="26">
        <f t="shared" si="0"/>
        <v>1510</v>
      </c>
      <c r="D34" s="18"/>
      <c r="E34" s="18">
        <v>340</v>
      </c>
      <c r="F34" s="18"/>
      <c r="G34" s="18"/>
      <c r="H34" s="18"/>
      <c r="I34" s="18"/>
      <c r="J34" s="18">
        <v>330</v>
      </c>
      <c r="K34" s="18">
        <v>360</v>
      </c>
      <c r="L34" s="18"/>
      <c r="M34" s="18"/>
      <c r="N34" s="18"/>
      <c r="O34" s="18">
        <v>480</v>
      </c>
    </row>
    <row r="35" spans="1:15" ht="14.25" thickBot="1">
      <c r="A35" s="4">
        <f>Davalianeba!A35</f>
        <v>205</v>
      </c>
      <c r="B35" s="38" t="str">
        <f>Davalianeba!B35</f>
        <v>T. nasiZe</v>
      </c>
      <c r="C35" s="26">
        <f t="shared" si="0"/>
        <v>1470</v>
      </c>
      <c r="D35" s="18"/>
      <c r="E35" s="18">
        <v>340</v>
      </c>
      <c r="F35" s="18"/>
      <c r="G35" s="18"/>
      <c r="H35" s="18"/>
      <c r="I35" s="18"/>
      <c r="J35" s="18">
        <v>340</v>
      </c>
      <c r="K35" s="18">
        <v>340</v>
      </c>
      <c r="L35" s="18"/>
      <c r="M35" s="18"/>
      <c r="N35" s="18"/>
      <c r="O35" s="18">
        <v>450</v>
      </c>
    </row>
    <row r="36" spans="1:15" ht="14.25" thickBot="1">
      <c r="A36" s="4">
        <f>Davalianeba!A36</f>
        <v>206</v>
      </c>
      <c r="B36" s="38" t="str">
        <f>Davalianeba!B36</f>
        <v>d. CxeiZe</v>
      </c>
      <c r="C36" s="26">
        <f t="shared" si="0"/>
        <v>1350</v>
      </c>
      <c r="D36" s="18"/>
      <c r="E36" s="18"/>
      <c r="F36" s="18">
        <v>750</v>
      </c>
      <c r="G36" s="18"/>
      <c r="H36" s="18"/>
      <c r="I36" s="18"/>
      <c r="J36" s="18"/>
      <c r="K36" s="18"/>
      <c r="L36" s="18"/>
      <c r="M36" s="18"/>
      <c r="N36" s="18"/>
      <c r="O36" s="18">
        <v>600</v>
      </c>
    </row>
    <row r="37" spans="1:15" ht="14.25" thickBot="1">
      <c r="A37" s="4">
        <f>Davalianeba!A37</f>
        <v>207</v>
      </c>
      <c r="B37" s="38" t="str">
        <f>Davalianeba!B37</f>
        <v>d. CxeiZe</v>
      </c>
      <c r="C37" s="26">
        <f t="shared" si="0"/>
        <v>1010</v>
      </c>
      <c r="D37" s="18">
        <v>50</v>
      </c>
      <c r="E37" s="18">
        <v>100</v>
      </c>
      <c r="F37" s="18">
        <v>120</v>
      </c>
      <c r="G37" s="18"/>
      <c r="H37" s="18">
        <v>220</v>
      </c>
      <c r="I37" s="18">
        <v>150</v>
      </c>
      <c r="J37" s="18">
        <v>100</v>
      </c>
      <c r="K37" s="18">
        <v>50</v>
      </c>
      <c r="L37" s="18">
        <v>50</v>
      </c>
      <c r="M37" s="18">
        <v>50</v>
      </c>
      <c r="N37" s="18">
        <v>120</v>
      </c>
      <c r="O37" s="18"/>
    </row>
    <row r="38" spans="1:15" ht="14.25" thickBot="1">
      <c r="A38" s="4">
        <f>Davalianeba!A38</f>
        <v>208</v>
      </c>
      <c r="B38" s="38" t="str">
        <f>Davalianeba!B38</f>
        <v>sirbilaZe irma</v>
      </c>
      <c r="C38" s="26">
        <f t="shared" si="0"/>
        <v>550</v>
      </c>
      <c r="D38" s="18"/>
      <c r="E38" s="18"/>
      <c r="F38" s="18"/>
      <c r="G38" s="18"/>
      <c r="H38" s="18"/>
      <c r="I38" s="18"/>
      <c r="J38" s="18">
        <v>550</v>
      </c>
      <c r="K38" s="18"/>
      <c r="L38" s="18"/>
      <c r="M38" s="18"/>
      <c r="N38" s="18"/>
      <c r="O38" s="18"/>
    </row>
    <row r="39" spans="1:15" ht="14.25" thickBot="1">
      <c r="A39" s="4">
        <f>Davalianeba!A39</f>
        <v>209</v>
      </c>
      <c r="B39" s="38" t="str">
        <f>Davalianeba!B39</f>
        <v>sirbilaZe irma</v>
      </c>
      <c r="C39" s="26">
        <f t="shared" si="0"/>
        <v>450</v>
      </c>
      <c r="D39" s="18"/>
      <c r="E39" s="18"/>
      <c r="F39" s="18"/>
      <c r="G39" s="18"/>
      <c r="H39" s="18"/>
      <c r="I39" s="18"/>
      <c r="J39" s="18">
        <v>450</v>
      </c>
      <c r="K39" s="18"/>
      <c r="L39" s="18"/>
      <c r="M39" s="18"/>
      <c r="N39" s="18"/>
      <c r="O39" s="18"/>
    </row>
    <row r="40" spans="1:15" ht="14.25" thickBot="1">
      <c r="A40" s="4">
        <f>Davalianeba!A40</f>
        <v>210</v>
      </c>
      <c r="B40" s="38" t="str">
        <f>Davalianeba!B40</f>
        <v>marina maisuraZe</v>
      </c>
      <c r="C40" s="26">
        <f t="shared" si="0"/>
        <v>1276</v>
      </c>
      <c r="D40" s="18">
        <v>100</v>
      </c>
      <c r="E40" s="18">
        <v>200</v>
      </c>
      <c r="F40" s="18">
        <v>310</v>
      </c>
      <c r="G40" s="18"/>
      <c r="H40" s="18"/>
      <c r="I40" s="18">
        <v>231</v>
      </c>
      <c r="J40" s="18"/>
      <c r="K40" s="18"/>
      <c r="L40" s="18"/>
      <c r="M40" s="18">
        <v>308</v>
      </c>
      <c r="N40" s="18"/>
      <c r="O40" s="18">
        <v>127</v>
      </c>
    </row>
    <row r="41" spans="1:15" ht="14.25" thickBot="1">
      <c r="A41" s="4">
        <f>Davalianeba!A41</f>
        <v>211</v>
      </c>
      <c r="B41" s="38" t="str">
        <f>Davalianeba!B41</f>
        <v>Salva maisuraZe</v>
      </c>
      <c r="C41" s="26">
        <f t="shared" si="0"/>
        <v>1241</v>
      </c>
      <c r="D41" s="18"/>
      <c r="E41" s="18">
        <v>200</v>
      </c>
      <c r="F41" s="18">
        <v>225</v>
      </c>
      <c r="G41" s="18"/>
      <c r="H41" s="18"/>
      <c r="I41" s="18">
        <v>358</v>
      </c>
      <c r="J41" s="18"/>
      <c r="K41" s="18">
        <v>200</v>
      </c>
      <c r="L41" s="18"/>
      <c r="M41" s="18">
        <v>135</v>
      </c>
      <c r="N41" s="18"/>
      <c r="O41" s="18">
        <v>123</v>
      </c>
    </row>
    <row r="42" spans="1:15" ht="14.25" thickBot="1">
      <c r="A42" s="4">
        <f>Davalianeba!A42</f>
        <v>212</v>
      </c>
      <c r="B42" s="38" t="str">
        <f>Davalianeba!B42</f>
        <v>sulikaSvili</v>
      </c>
      <c r="C42" s="26">
        <f t="shared" si="0"/>
        <v>65</v>
      </c>
      <c r="D42" s="18"/>
      <c r="E42" s="18"/>
      <c r="F42" s="18"/>
      <c r="G42" s="18"/>
      <c r="H42" s="18"/>
      <c r="I42" s="18"/>
      <c r="J42" s="18"/>
      <c r="K42" s="18"/>
      <c r="L42" s="18"/>
      <c r="M42" s="18">
        <v>65</v>
      </c>
      <c r="N42" s="18"/>
      <c r="O42" s="18"/>
    </row>
    <row r="43" spans="1:15" ht="14.25" thickBot="1">
      <c r="A43" s="4">
        <f>Davalianeba!A43</f>
        <v>213</v>
      </c>
      <c r="B43" s="38" t="str">
        <f>Davalianeba!B43</f>
        <v>z. bokuCava</v>
      </c>
      <c r="C43" s="26">
        <f t="shared" si="0"/>
        <v>645</v>
      </c>
      <c r="D43" s="18"/>
      <c r="E43" s="18"/>
      <c r="F43" s="18">
        <v>320</v>
      </c>
      <c r="G43" s="18">
        <v>70</v>
      </c>
      <c r="H43" s="18"/>
      <c r="I43" s="18"/>
      <c r="J43" s="18"/>
      <c r="K43" s="18"/>
      <c r="L43" s="18"/>
      <c r="M43" s="18"/>
      <c r="N43" s="18">
        <v>205</v>
      </c>
      <c r="O43" s="18">
        <v>50</v>
      </c>
    </row>
    <row r="44" spans="1:15" ht="14.25" thickBot="1">
      <c r="A44" s="4">
        <f>Davalianeba!A44</f>
        <v>214</v>
      </c>
      <c r="B44" s="38" t="str">
        <f>Davalianeba!B44</f>
        <v>z. bokuCava</v>
      </c>
      <c r="C44" s="26">
        <f t="shared" si="0"/>
        <v>615</v>
      </c>
      <c r="D44" s="18"/>
      <c r="E44" s="18"/>
      <c r="F44" s="18">
        <v>280</v>
      </c>
      <c r="G44" s="18">
        <v>80</v>
      </c>
      <c r="H44" s="18"/>
      <c r="I44" s="18"/>
      <c r="J44" s="18"/>
      <c r="K44" s="18"/>
      <c r="L44" s="18"/>
      <c r="M44" s="18"/>
      <c r="N44" s="18">
        <v>205</v>
      </c>
      <c r="O44" s="18">
        <v>50</v>
      </c>
    </row>
    <row r="45" spans="1:15" ht="14.25" thickBot="1">
      <c r="A45" s="4">
        <f>Davalianeba!A45</f>
        <v>215</v>
      </c>
      <c r="B45" s="38" t="str">
        <f>Davalianeba!B45</f>
        <v>l. sanikiZe</v>
      </c>
      <c r="C45" s="26">
        <f t="shared" si="0"/>
        <v>790</v>
      </c>
      <c r="D45" s="18"/>
      <c r="E45" s="18">
        <v>100</v>
      </c>
      <c r="F45" s="18"/>
      <c r="G45" s="18"/>
      <c r="H45" s="18"/>
      <c r="I45" s="18">
        <v>360</v>
      </c>
      <c r="J45" s="18"/>
      <c r="K45" s="18"/>
      <c r="L45" s="18"/>
      <c r="M45" s="18"/>
      <c r="N45" s="18"/>
      <c r="O45" s="18">
        <v>330</v>
      </c>
    </row>
    <row r="46" spans="1:15" ht="14.25" thickBot="1">
      <c r="A46" s="4">
        <f>Davalianeba!A46</f>
        <v>216</v>
      </c>
      <c r="B46" s="38" t="str">
        <f>Davalianeba!B46</f>
        <v>kaxniaSvili</v>
      </c>
      <c r="C46" s="26">
        <f t="shared" si="0"/>
        <v>1125</v>
      </c>
      <c r="D46" s="18">
        <v>90</v>
      </c>
      <c r="E46" s="18">
        <v>260</v>
      </c>
      <c r="F46" s="18">
        <v>240</v>
      </c>
      <c r="G46" s="18"/>
      <c r="H46" s="18"/>
      <c r="I46" s="18"/>
      <c r="J46" s="18">
        <v>395</v>
      </c>
      <c r="K46" s="18"/>
      <c r="L46" s="18"/>
      <c r="M46" s="18"/>
      <c r="N46" s="18">
        <v>140</v>
      </c>
      <c r="O46" s="18"/>
    </row>
    <row r="47" spans="1:15" ht="14.25" thickBot="1">
      <c r="A47" s="4">
        <f>Davalianeba!A47</f>
        <v>217</v>
      </c>
      <c r="B47" s="38" t="str">
        <f>Davalianeba!B47</f>
        <v>kaxniaSvili</v>
      </c>
      <c r="C47" s="26">
        <f t="shared" si="0"/>
        <v>1190</v>
      </c>
      <c r="D47" s="18">
        <v>115</v>
      </c>
      <c r="E47" s="18">
        <v>280</v>
      </c>
      <c r="F47" s="18">
        <v>240</v>
      </c>
      <c r="G47" s="18"/>
      <c r="H47" s="18"/>
      <c r="I47" s="18"/>
      <c r="J47" s="18">
        <v>395</v>
      </c>
      <c r="K47" s="18"/>
      <c r="L47" s="18"/>
      <c r="M47" s="18"/>
      <c r="N47" s="18">
        <v>160</v>
      </c>
      <c r="O47" s="18"/>
    </row>
    <row r="48" spans="1:15" ht="14.25" thickBot="1">
      <c r="A48" s="4">
        <f>Davalianeba!A48</f>
        <v>218</v>
      </c>
      <c r="B48" s="38" t="str">
        <f>Davalianeba!B48</f>
        <v>n.iakobiSvili - v.maRraZe</v>
      </c>
      <c r="C48" s="26">
        <f t="shared" si="0"/>
        <v>770</v>
      </c>
      <c r="D48" s="18">
        <v>100</v>
      </c>
      <c r="E48" s="18">
        <v>150</v>
      </c>
      <c r="F48" s="18">
        <v>100</v>
      </c>
      <c r="G48" s="18">
        <v>100</v>
      </c>
      <c r="H48" s="18">
        <v>60</v>
      </c>
      <c r="I48" s="18"/>
      <c r="J48" s="18">
        <v>60</v>
      </c>
      <c r="K48" s="18"/>
      <c r="L48" s="18"/>
      <c r="M48" s="18">
        <v>100</v>
      </c>
      <c r="N48" s="18"/>
      <c r="O48" s="18">
        <v>100</v>
      </c>
    </row>
    <row r="49" spans="1:15" ht="14.25" thickBot="1">
      <c r="A49" s="4">
        <f>Davalianeba!A49</f>
        <v>219</v>
      </c>
      <c r="B49" s="38" t="str">
        <f>Davalianeba!B49</f>
        <v>m.narsia</v>
      </c>
      <c r="C49" s="26">
        <f t="shared" si="0"/>
        <v>750</v>
      </c>
      <c r="D49" s="18"/>
      <c r="E49" s="18">
        <v>50</v>
      </c>
      <c r="F49" s="18">
        <v>300</v>
      </c>
      <c r="G49" s="18"/>
      <c r="H49" s="18"/>
      <c r="I49" s="18"/>
      <c r="J49" s="18"/>
      <c r="K49" s="18"/>
      <c r="L49" s="18"/>
      <c r="M49" s="18"/>
      <c r="N49" s="18"/>
      <c r="O49" s="18">
        <v>400</v>
      </c>
    </row>
    <row r="50" spans="1:15" ht="14.25" thickBot="1">
      <c r="A50" s="4">
        <f>Davalianeba!A50</f>
        <v>220</v>
      </c>
      <c r="B50" s="38" t="str">
        <f>Davalianeba!B50</f>
        <v>a.kikaliSvili</v>
      </c>
      <c r="C50" s="26">
        <f t="shared" si="0"/>
        <v>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4.25" thickBot="1">
      <c r="A51" s="4">
        <f>Davalianeba!A51</f>
        <v>221</v>
      </c>
      <c r="B51" s="38" t="str">
        <f>Davalianeba!B51</f>
        <v>ნ.კობერიძე</v>
      </c>
      <c r="C51" s="26">
        <f t="shared" si="0"/>
        <v>700</v>
      </c>
      <c r="D51" s="18">
        <v>100</v>
      </c>
      <c r="E51" s="18">
        <v>100</v>
      </c>
      <c r="F51" s="18">
        <v>150</v>
      </c>
      <c r="G51" s="18">
        <v>100</v>
      </c>
      <c r="H51" s="18"/>
      <c r="I51" s="18"/>
      <c r="J51" s="18"/>
      <c r="K51" s="18">
        <v>100</v>
      </c>
      <c r="L51" s="18">
        <v>100</v>
      </c>
      <c r="M51" s="18"/>
      <c r="N51" s="18">
        <v>50</v>
      </c>
      <c r="O51" s="18"/>
    </row>
    <row r="52" spans="1:15" ht="14.25" thickBot="1">
      <c r="A52" s="4">
        <f>Davalianeba!A52</f>
        <v>222</v>
      </c>
      <c r="B52" s="38" t="str">
        <f>Davalianeba!B52</f>
        <v>Tabagari</v>
      </c>
      <c r="C52" s="26">
        <f t="shared" si="0"/>
        <v>1075</v>
      </c>
      <c r="D52" s="18"/>
      <c r="E52" s="18">
        <v>110</v>
      </c>
      <c r="F52" s="18">
        <v>110</v>
      </c>
      <c r="G52" s="18">
        <v>110</v>
      </c>
      <c r="H52" s="18"/>
      <c r="I52" s="18">
        <v>55</v>
      </c>
      <c r="J52" s="18"/>
      <c r="K52" s="18">
        <v>53</v>
      </c>
      <c r="L52" s="18">
        <v>110</v>
      </c>
      <c r="M52" s="18">
        <v>127</v>
      </c>
      <c r="N52" s="18">
        <v>200</v>
      </c>
      <c r="O52" s="18">
        <v>200</v>
      </c>
    </row>
    <row r="53" spans="1:15" ht="14.25" thickBot="1">
      <c r="A53" s="4">
        <f>Davalianeba!A53</f>
        <v>223</v>
      </c>
      <c r="B53" s="38" t="str">
        <f>Davalianeba!B53</f>
        <v>ambokaZe</v>
      </c>
      <c r="C53" s="26">
        <f t="shared" si="0"/>
        <v>1200</v>
      </c>
      <c r="D53" s="18">
        <v>140</v>
      </c>
      <c r="E53" s="18">
        <v>100</v>
      </c>
      <c r="F53" s="18">
        <v>280</v>
      </c>
      <c r="G53" s="18">
        <v>175</v>
      </c>
      <c r="H53" s="18">
        <v>70</v>
      </c>
      <c r="I53" s="18"/>
      <c r="J53" s="18">
        <v>100</v>
      </c>
      <c r="K53" s="18"/>
      <c r="L53" s="18"/>
      <c r="M53" s="18">
        <v>150</v>
      </c>
      <c r="N53" s="18">
        <v>40</v>
      </c>
      <c r="O53" s="18">
        <v>145</v>
      </c>
    </row>
    <row r="54" spans="1:15" ht="14.25" thickBot="1">
      <c r="A54" s="4">
        <f>Davalianeba!A54</f>
        <v>224</v>
      </c>
      <c r="B54" s="38" t="str">
        <f>Davalianeba!B54</f>
        <v>n. Zagania</v>
      </c>
      <c r="C54" s="26">
        <f t="shared" si="0"/>
        <v>300</v>
      </c>
      <c r="D54" s="18"/>
      <c r="E54" s="18"/>
      <c r="F54" s="18"/>
      <c r="G54" s="18"/>
      <c r="H54" s="18"/>
      <c r="I54" s="18">
        <v>100</v>
      </c>
      <c r="J54" s="18"/>
      <c r="K54" s="18"/>
      <c r="L54" s="18">
        <v>150</v>
      </c>
      <c r="M54" s="18"/>
      <c r="N54" s="18">
        <v>50</v>
      </c>
      <c r="O54" s="18"/>
    </row>
    <row r="55" spans="1:15" ht="18" customHeight="1" thickBot="1">
      <c r="A55" s="4">
        <f>Davalianeba!A55</f>
        <v>225</v>
      </c>
      <c r="B55" s="38" t="str">
        <f>Davalianeba!B55</f>
        <v>nikolaiSvili -a.kakoiSvili</v>
      </c>
      <c r="C55" s="26">
        <f t="shared" si="0"/>
        <v>600</v>
      </c>
      <c r="D55" s="18"/>
      <c r="E55" s="18"/>
      <c r="F55" s="18"/>
      <c r="G55" s="18"/>
      <c r="H55" s="18"/>
      <c r="I55" s="18"/>
      <c r="J55" s="18">
        <v>300</v>
      </c>
      <c r="K55" s="18"/>
      <c r="L55" s="18"/>
      <c r="M55" s="18"/>
      <c r="N55" s="18">
        <v>300</v>
      </c>
      <c r="O55" s="18"/>
    </row>
    <row r="56" spans="1:15" ht="14.25" thickBot="1">
      <c r="A56" s="4">
        <f>Davalianeba!A56</f>
        <v>226</v>
      </c>
      <c r="B56" s="38" t="str">
        <f>Davalianeba!B56</f>
        <v>m.cxvediani</v>
      </c>
      <c r="C56" s="26">
        <f t="shared" si="0"/>
        <v>1300</v>
      </c>
      <c r="D56" s="18">
        <v>500</v>
      </c>
      <c r="E56" s="18"/>
      <c r="F56" s="18">
        <v>100</v>
      </c>
      <c r="G56" s="18">
        <v>100</v>
      </c>
      <c r="H56" s="18"/>
      <c r="I56" s="18">
        <v>500</v>
      </c>
      <c r="J56" s="18"/>
      <c r="K56" s="18"/>
      <c r="L56" s="18"/>
      <c r="M56" s="18"/>
      <c r="N56" s="18"/>
      <c r="O56" s="18">
        <v>100</v>
      </c>
    </row>
    <row r="57" spans="1:15" ht="14.25" thickBot="1">
      <c r="A57" s="4">
        <f>Davalianeba!A57</f>
        <v>227</v>
      </c>
      <c r="B57" s="38" t="str">
        <f>Davalianeba!B57</f>
        <v>დ/ბაინდურაშვილი</v>
      </c>
      <c r="C57" s="26">
        <f t="shared" si="0"/>
        <v>1200</v>
      </c>
      <c r="D57" s="18"/>
      <c r="E57" s="18">
        <v>400</v>
      </c>
      <c r="F57" s="18"/>
      <c r="G57" s="18">
        <v>100</v>
      </c>
      <c r="H57" s="18"/>
      <c r="I57" s="18">
        <v>200</v>
      </c>
      <c r="J57" s="18">
        <v>200</v>
      </c>
      <c r="K57" s="18">
        <v>100</v>
      </c>
      <c r="L57" s="18"/>
      <c r="M57" s="18">
        <v>200</v>
      </c>
      <c r="N57" s="18"/>
      <c r="O57" s="18"/>
    </row>
    <row r="58" spans="1:15" ht="14.25" thickBot="1">
      <c r="A58" s="57">
        <f>Davalianeba!A58</f>
        <v>301</v>
      </c>
      <c r="B58" s="58" t="str">
        <f>Davalianeba!B58</f>
        <v>n. balaxaZe</v>
      </c>
      <c r="C58" s="59">
        <f t="shared" si="0"/>
        <v>1181</v>
      </c>
      <c r="D58" s="60">
        <v>100</v>
      </c>
      <c r="E58" s="60">
        <v>255</v>
      </c>
      <c r="F58" s="60">
        <v>240</v>
      </c>
      <c r="G58" s="60">
        <v>140</v>
      </c>
      <c r="H58" s="60"/>
      <c r="I58" s="60">
        <v>70</v>
      </c>
      <c r="J58" s="60">
        <v>81</v>
      </c>
      <c r="K58" s="60">
        <v>90</v>
      </c>
      <c r="L58" s="60"/>
      <c r="M58" s="60">
        <v>115</v>
      </c>
      <c r="N58" s="60">
        <v>45</v>
      </c>
      <c r="O58" s="60">
        <v>45</v>
      </c>
    </row>
    <row r="59" spans="1:15" ht="14.25" thickBot="1">
      <c r="A59" s="4">
        <f>Davalianeba!A59</f>
        <v>302</v>
      </c>
      <c r="B59" s="38" t="str">
        <f>Davalianeba!B59</f>
        <v>g.gugava</v>
      </c>
      <c r="C59" s="26">
        <f t="shared" si="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4.25" thickBot="1">
      <c r="A60" s="4">
        <f>Davalianeba!A60</f>
        <v>303</v>
      </c>
      <c r="B60" s="38" t="str">
        <f>Davalianeba!B60</f>
        <v>მ.შეწირული</v>
      </c>
      <c r="C60" s="26">
        <f t="shared" si="0"/>
        <v>558</v>
      </c>
      <c r="D60" s="18"/>
      <c r="E60" s="18">
        <v>256</v>
      </c>
      <c r="F60" s="18"/>
      <c r="G60" s="18"/>
      <c r="H60" s="18">
        <v>260</v>
      </c>
      <c r="I60" s="18"/>
      <c r="J60" s="18"/>
      <c r="K60" s="18">
        <v>42</v>
      </c>
      <c r="L60" s="18"/>
      <c r="M60" s="18"/>
      <c r="N60" s="18"/>
      <c r="O60" s="18"/>
    </row>
    <row r="61" spans="1:15" ht="14.25" thickBot="1">
      <c r="A61" s="4">
        <f>Davalianeba!A61</f>
        <v>304</v>
      </c>
      <c r="B61" s="38" t="str">
        <f>Davalianeba!B61</f>
        <v>g. bejaniSvili</v>
      </c>
      <c r="C61" s="26">
        <f t="shared" si="0"/>
        <v>770</v>
      </c>
      <c r="D61" s="18"/>
      <c r="E61" s="18">
        <v>100</v>
      </c>
      <c r="F61" s="18">
        <v>120</v>
      </c>
      <c r="G61" s="18"/>
      <c r="H61" s="18"/>
      <c r="I61" s="18">
        <v>80</v>
      </c>
      <c r="J61" s="18"/>
      <c r="K61" s="18"/>
      <c r="L61" s="18">
        <v>100</v>
      </c>
      <c r="M61" s="18"/>
      <c r="N61" s="18">
        <v>100</v>
      </c>
      <c r="O61" s="18">
        <v>270</v>
      </c>
    </row>
    <row r="62" spans="1:15" ht="14.25" thickBot="1">
      <c r="A62" s="4">
        <f>Davalianeba!A62</f>
        <v>305</v>
      </c>
      <c r="B62" s="38" t="str">
        <f>Davalianeba!B62</f>
        <v>T. baxsoliani</v>
      </c>
      <c r="C62" s="26">
        <f t="shared" si="0"/>
        <v>550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>
        <v>550</v>
      </c>
    </row>
    <row r="63" spans="1:15" ht="14.25" thickBot="1">
      <c r="A63" s="4">
        <f>Davalianeba!A63</f>
        <v>306</v>
      </c>
      <c r="B63" s="38" t="str">
        <f>Davalianeba!B63</f>
        <v>e. SaviSvili</v>
      </c>
      <c r="C63" s="26">
        <f t="shared" si="0"/>
        <v>904</v>
      </c>
      <c r="D63" s="18">
        <v>151</v>
      </c>
      <c r="E63" s="18">
        <v>121</v>
      </c>
      <c r="F63" s="18"/>
      <c r="G63" s="18"/>
      <c r="H63" s="18"/>
      <c r="I63" s="18">
        <v>300</v>
      </c>
      <c r="J63" s="18"/>
      <c r="K63" s="18"/>
      <c r="L63" s="18"/>
      <c r="M63" s="18"/>
      <c r="N63" s="18">
        <v>182</v>
      </c>
      <c r="O63" s="18">
        <v>150</v>
      </c>
    </row>
    <row r="64" spans="1:15" ht="14.25" thickBot="1">
      <c r="A64" s="4">
        <f>Davalianeba!A64</f>
        <v>307</v>
      </c>
      <c r="B64" s="38" t="str">
        <f>Davalianeba!B64</f>
        <v>i.gabadadze</v>
      </c>
      <c r="C64" s="26">
        <f t="shared" si="0"/>
        <v>1300</v>
      </c>
      <c r="D64" s="18"/>
      <c r="E64" s="18"/>
      <c r="F64" s="18">
        <v>500</v>
      </c>
      <c r="G64" s="18">
        <v>300</v>
      </c>
      <c r="H64" s="18"/>
      <c r="I64" s="18"/>
      <c r="J64" s="18"/>
      <c r="K64" s="18"/>
      <c r="L64" s="18"/>
      <c r="M64" s="18"/>
      <c r="N64" s="18">
        <v>500</v>
      </c>
      <c r="O64" s="18"/>
    </row>
    <row r="65" spans="1:15" ht="14.25" thickBot="1">
      <c r="A65" s="4">
        <f>Davalianeba!A65</f>
        <v>308</v>
      </c>
      <c r="B65" s="38" t="str">
        <f>Davalianeba!B65</f>
        <v>mesxaZe</v>
      </c>
      <c r="C65" s="26">
        <f t="shared" si="0"/>
        <v>1530</v>
      </c>
      <c r="D65" s="18"/>
      <c r="E65" s="18"/>
      <c r="F65" s="18"/>
      <c r="G65" s="18"/>
      <c r="H65" s="18"/>
      <c r="I65" s="18"/>
      <c r="J65" s="18">
        <v>580</v>
      </c>
      <c r="K65" s="18"/>
      <c r="L65" s="18"/>
      <c r="M65" s="18"/>
      <c r="N65" s="18">
        <v>950</v>
      </c>
      <c r="O65" s="18"/>
    </row>
    <row r="66" spans="1:15" ht="14.25" thickBot="1">
      <c r="A66" s="4">
        <f>Davalianeba!A66</f>
        <v>309</v>
      </c>
      <c r="B66" s="38" t="str">
        <f>Davalianeba!B66</f>
        <v>T. leJava</v>
      </c>
      <c r="C66" s="26">
        <f t="shared" si="0"/>
        <v>1500</v>
      </c>
      <c r="D66" s="18"/>
      <c r="E66" s="18"/>
      <c r="F66" s="18"/>
      <c r="G66" s="18"/>
      <c r="H66" s="18"/>
      <c r="I66" s="18"/>
      <c r="J66" s="18"/>
      <c r="K66" s="18"/>
      <c r="L66" s="18"/>
      <c r="M66" s="18">
        <v>1500</v>
      </c>
      <c r="N66" s="18"/>
      <c r="O66" s="18"/>
    </row>
    <row r="67" spans="1:15" ht="14.25" thickBot="1">
      <c r="A67" s="4">
        <f>Davalianeba!A67</f>
        <v>310</v>
      </c>
      <c r="B67" s="38" t="str">
        <f>Davalianeba!B67</f>
        <v>n. cincabaZe-noRaideli</v>
      </c>
      <c r="C67" s="26">
        <f t="shared" si="0"/>
        <v>1149</v>
      </c>
      <c r="D67" s="18">
        <v>182</v>
      </c>
      <c r="E67" s="18">
        <v>267</v>
      </c>
      <c r="F67" s="18">
        <v>235</v>
      </c>
      <c r="G67" s="18">
        <v>145</v>
      </c>
      <c r="H67" s="18"/>
      <c r="I67" s="18">
        <v>40</v>
      </c>
      <c r="J67" s="18">
        <v>80</v>
      </c>
      <c r="K67" s="18"/>
      <c r="L67" s="18"/>
      <c r="M67" s="18"/>
      <c r="N67" s="18">
        <v>200</v>
      </c>
      <c r="O67" s="18"/>
    </row>
    <row r="68" spans="1:15" ht="14.25" thickBot="1">
      <c r="A68" s="4">
        <f>Davalianeba!A68</f>
        <v>311</v>
      </c>
      <c r="B68" s="38" t="str">
        <f>Davalianeba!B68</f>
        <v>n. cincabaZe-noRaideli</v>
      </c>
      <c r="C68" s="26">
        <f t="shared" si="0"/>
        <v>1176</v>
      </c>
      <c r="D68" s="18">
        <v>203</v>
      </c>
      <c r="E68" s="18">
        <v>263</v>
      </c>
      <c r="F68" s="18">
        <v>245</v>
      </c>
      <c r="G68" s="18">
        <v>145</v>
      </c>
      <c r="H68" s="18"/>
      <c r="I68" s="18">
        <v>40</v>
      </c>
      <c r="J68" s="18">
        <v>80</v>
      </c>
      <c r="K68" s="18"/>
      <c r="L68" s="18"/>
      <c r="M68" s="18"/>
      <c r="N68" s="18">
        <v>200</v>
      </c>
      <c r="O68" s="18"/>
    </row>
    <row r="69" spans="1:15" ht="14.25" thickBot="1">
      <c r="A69" s="4">
        <f>Davalianeba!A69</f>
        <v>312</v>
      </c>
      <c r="B69" s="38" t="str">
        <f>Davalianeba!B69</f>
        <v>sulikaSvili</v>
      </c>
      <c r="C69" s="26">
        <f t="shared" si="0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4.25" thickBot="1">
      <c r="A70" s="4">
        <f>Davalianeba!A70</f>
        <v>313</v>
      </c>
      <c r="B70" s="38" t="str">
        <f>Davalianeba!B70</f>
        <v>sulikaSvili</v>
      </c>
      <c r="C70" s="26">
        <f t="shared" si="0"/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4.25" thickBot="1">
      <c r="A71" s="4">
        <f>Davalianeba!A71</f>
        <v>314</v>
      </c>
      <c r="B71" s="38" t="str">
        <f>Davalianeba!B71</f>
        <v>beraZe</v>
      </c>
      <c r="C71" s="26">
        <f t="shared" si="0"/>
        <v>901</v>
      </c>
      <c r="D71" s="18"/>
      <c r="E71" s="18"/>
      <c r="F71" s="18"/>
      <c r="G71" s="18"/>
      <c r="H71" s="18"/>
      <c r="I71" s="18">
        <v>401</v>
      </c>
      <c r="J71" s="18"/>
      <c r="K71" s="18"/>
      <c r="L71" s="18"/>
      <c r="M71" s="18"/>
      <c r="N71" s="18"/>
      <c r="O71" s="18">
        <v>500</v>
      </c>
    </row>
    <row r="72" spans="1:15" ht="14.25" thickBot="1">
      <c r="A72" s="4">
        <f>Davalianeba!A72</f>
        <v>315</v>
      </c>
      <c r="B72" s="38" t="str">
        <f>Davalianeba!B72</f>
        <v>gugunaZe</v>
      </c>
      <c r="C72" s="26">
        <f aca="true" t="shared" si="1" ref="C72:C135">SUM(D72:O72)</f>
        <v>750</v>
      </c>
      <c r="D72" s="18">
        <v>50</v>
      </c>
      <c r="E72" s="18"/>
      <c r="F72" s="18">
        <v>300</v>
      </c>
      <c r="G72" s="18"/>
      <c r="H72" s="18"/>
      <c r="I72" s="18">
        <v>100</v>
      </c>
      <c r="J72" s="18">
        <v>50</v>
      </c>
      <c r="K72" s="18"/>
      <c r="L72" s="18"/>
      <c r="M72" s="18">
        <v>150</v>
      </c>
      <c r="N72" s="18"/>
      <c r="O72" s="18">
        <v>100</v>
      </c>
    </row>
    <row r="73" spans="1:15" ht="14.25" thickBot="1">
      <c r="A73" s="4">
        <f>Davalianeba!A73</f>
        <v>316</v>
      </c>
      <c r="B73" s="38" t="str">
        <f>Davalianeba!B73</f>
        <v>i.gabriCiZe</v>
      </c>
      <c r="C73" s="26">
        <f t="shared" si="1"/>
        <v>1060</v>
      </c>
      <c r="D73" s="18">
        <v>50</v>
      </c>
      <c r="E73" s="18">
        <v>100</v>
      </c>
      <c r="F73" s="18">
        <v>400</v>
      </c>
      <c r="G73" s="18">
        <v>100</v>
      </c>
      <c r="H73" s="18">
        <v>50</v>
      </c>
      <c r="I73" s="18">
        <v>50</v>
      </c>
      <c r="J73" s="18">
        <v>100</v>
      </c>
      <c r="K73" s="18"/>
      <c r="L73" s="18">
        <v>50</v>
      </c>
      <c r="M73" s="18"/>
      <c r="N73" s="18">
        <v>160</v>
      </c>
      <c r="O73" s="18"/>
    </row>
    <row r="74" spans="1:15" ht="14.25" thickBot="1">
      <c r="A74" s="4">
        <f>Davalianeba!A74</f>
        <v>317</v>
      </c>
      <c r="B74" s="38" t="str">
        <f>Davalianeba!B74</f>
        <v>konsuliani</v>
      </c>
      <c r="C74" s="26">
        <f t="shared" si="1"/>
        <v>1700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1400</v>
      </c>
      <c r="N74" s="18">
        <v>150</v>
      </c>
      <c r="O74" s="18">
        <v>150</v>
      </c>
    </row>
    <row r="75" spans="1:15" ht="14.25" thickBot="1">
      <c r="A75" s="4">
        <f>Davalianeba!A75</f>
        <v>318</v>
      </c>
      <c r="B75" s="38" t="str">
        <f>Davalianeba!B75</f>
        <v>a. kereseliZe</v>
      </c>
      <c r="C75" s="26">
        <f t="shared" si="1"/>
        <v>1850</v>
      </c>
      <c r="D75" s="18">
        <v>150</v>
      </c>
      <c r="E75" s="18">
        <v>300</v>
      </c>
      <c r="F75" s="18">
        <v>400</v>
      </c>
      <c r="G75" s="18"/>
      <c r="H75" s="18"/>
      <c r="I75" s="18"/>
      <c r="J75" s="18"/>
      <c r="K75" s="18">
        <v>500</v>
      </c>
      <c r="L75" s="18"/>
      <c r="M75" s="18"/>
      <c r="N75" s="18"/>
      <c r="O75" s="18">
        <v>500</v>
      </c>
    </row>
    <row r="76" spans="1:15" ht="14.25" thickBot="1">
      <c r="A76" s="4">
        <f>Davalianeba!A76</f>
        <v>319</v>
      </c>
      <c r="B76" s="38" t="str">
        <f>Davalianeba!B76</f>
        <v>დ.კვეზერელი</v>
      </c>
      <c r="C76" s="26">
        <f t="shared" si="1"/>
        <v>653.27</v>
      </c>
      <c r="D76" s="18">
        <v>60</v>
      </c>
      <c r="E76" s="18">
        <v>144</v>
      </c>
      <c r="F76" s="18">
        <v>143.94</v>
      </c>
      <c r="G76" s="18">
        <v>77.64</v>
      </c>
      <c r="H76" s="18">
        <v>23.35</v>
      </c>
      <c r="I76" s="18"/>
      <c r="J76" s="18">
        <v>41.15</v>
      </c>
      <c r="K76" s="18">
        <v>35.86</v>
      </c>
      <c r="L76" s="18"/>
      <c r="M76" s="18">
        <v>57.33</v>
      </c>
      <c r="N76" s="18">
        <v>10</v>
      </c>
      <c r="O76" s="18">
        <v>60</v>
      </c>
    </row>
    <row r="77" spans="1:15" ht="14.25" thickBot="1">
      <c r="A77" s="4">
        <f>Davalianeba!A77</f>
        <v>320</v>
      </c>
      <c r="B77" s="38" t="str">
        <f>Davalianeba!B77</f>
        <v>დ.კვეზერელი</v>
      </c>
      <c r="C77" s="26">
        <f t="shared" si="1"/>
        <v>1269.0900000000001</v>
      </c>
      <c r="D77" s="18">
        <v>66.56</v>
      </c>
      <c r="E77" s="18">
        <v>290.37</v>
      </c>
      <c r="F77" s="18">
        <v>260</v>
      </c>
      <c r="G77" s="18">
        <v>170</v>
      </c>
      <c r="H77" s="18">
        <v>40</v>
      </c>
      <c r="I77" s="18"/>
      <c r="J77" s="18">
        <v>100</v>
      </c>
      <c r="K77" s="18">
        <v>68.46</v>
      </c>
      <c r="L77" s="18"/>
      <c r="M77" s="18">
        <v>140.25</v>
      </c>
      <c r="N77" s="18">
        <v>65</v>
      </c>
      <c r="O77" s="18">
        <v>68.45</v>
      </c>
    </row>
    <row r="78" spans="1:15" ht="14.25" thickBot="1">
      <c r="A78" s="4">
        <f>Davalianeba!A78</f>
        <v>321</v>
      </c>
      <c r="B78" s="38" t="str">
        <f>Davalianeba!B78</f>
        <v>t.maCutaZe</v>
      </c>
      <c r="C78" s="26">
        <f t="shared" si="1"/>
        <v>1270</v>
      </c>
      <c r="D78" s="18"/>
      <c r="E78" s="18">
        <v>420</v>
      </c>
      <c r="F78" s="18"/>
      <c r="G78" s="18"/>
      <c r="H78" s="18"/>
      <c r="I78" s="18">
        <v>350</v>
      </c>
      <c r="J78" s="18"/>
      <c r="K78" s="18"/>
      <c r="L78" s="18"/>
      <c r="M78" s="18"/>
      <c r="N78" s="18"/>
      <c r="O78" s="18">
        <v>500</v>
      </c>
    </row>
    <row r="79" spans="1:15" ht="14.25" thickBot="1">
      <c r="A79" s="4">
        <f>Davalianeba!A79</f>
        <v>322</v>
      </c>
      <c r="B79" s="38" t="str">
        <f>Davalianeba!B79</f>
        <v>leri indoSvili</v>
      </c>
      <c r="C79" s="26">
        <f t="shared" si="1"/>
        <v>290</v>
      </c>
      <c r="D79" s="18"/>
      <c r="E79" s="18"/>
      <c r="F79" s="18"/>
      <c r="G79" s="18"/>
      <c r="H79" s="18">
        <v>290</v>
      </c>
      <c r="I79" s="18"/>
      <c r="J79" s="18"/>
      <c r="K79" s="18"/>
      <c r="L79" s="18"/>
      <c r="M79" s="18"/>
      <c r="N79" s="18"/>
      <c r="O79" s="18"/>
    </row>
    <row r="80" spans="1:15" ht="14.25" thickBot="1">
      <c r="A80" s="4">
        <f>Davalianeba!A80</f>
        <v>323</v>
      </c>
      <c r="B80" s="38" t="str">
        <f>Davalianeba!B80</f>
        <v>leri indoSvili</v>
      </c>
      <c r="C80" s="26">
        <f t="shared" si="1"/>
        <v>260</v>
      </c>
      <c r="D80" s="18"/>
      <c r="E80" s="18"/>
      <c r="F80" s="18"/>
      <c r="G80" s="18"/>
      <c r="H80" s="18">
        <v>260</v>
      </c>
      <c r="I80" s="18"/>
      <c r="J80" s="18"/>
      <c r="K80" s="18"/>
      <c r="L80" s="18"/>
      <c r="M80" s="18"/>
      <c r="N80" s="18"/>
      <c r="O80" s="18"/>
    </row>
    <row r="81" spans="1:15" ht="14.25" thickBot="1">
      <c r="A81" s="4">
        <f>Davalianeba!A81</f>
        <v>324</v>
      </c>
      <c r="B81" s="38" t="str">
        <f>Davalianeba!B81</f>
        <v>n. lekiSvili</v>
      </c>
      <c r="C81" s="26">
        <f t="shared" si="1"/>
        <v>1200</v>
      </c>
      <c r="D81" s="18"/>
      <c r="E81" s="18">
        <v>200</v>
      </c>
      <c r="F81" s="18">
        <v>300</v>
      </c>
      <c r="G81" s="18">
        <v>200</v>
      </c>
      <c r="H81" s="18"/>
      <c r="I81" s="18"/>
      <c r="J81" s="18">
        <v>200</v>
      </c>
      <c r="K81" s="18"/>
      <c r="L81" s="18"/>
      <c r="M81" s="18">
        <v>200</v>
      </c>
      <c r="N81" s="18"/>
      <c r="O81" s="18">
        <v>100</v>
      </c>
    </row>
    <row r="82" spans="1:15" ht="14.25" thickBot="1">
      <c r="A82" s="4">
        <f>Davalianeba!A82</f>
        <v>325</v>
      </c>
      <c r="B82" s="38" t="str">
        <f>Davalianeba!B82</f>
        <v>n. meZmareiSvili</v>
      </c>
      <c r="C82" s="26">
        <f t="shared" si="1"/>
        <v>1390</v>
      </c>
      <c r="D82" s="18"/>
      <c r="E82" s="18">
        <v>130</v>
      </c>
      <c r="F82" s="18">
        <v>300</v>
      </c>
      <c r="G82" s="18">
        <v>300</v>
      </c>
      <c r="H82" s="18"/>
      <c r="I82" s="18"/>
      <c r="J82" s="18">
        <v>200</v>
      </c>
      <c r="K82" s="18"/>
      <c r="L82" s="18"/>
      <c r="M82" s="18">
        <v>300</v>
      </c>
      <c r="N82" s="18"/>
      <c r="O82" s="18">
        <v>160</v>
      </c>
    </row>
    <row r="83" spans="1:15" ht="14.25" thickBot="1">
      <c r="A83" s="4">
        <f>Davalianeba!A83</f>
        <v>326</v>
      </c>
      <c r="B83" s="38" t="str">
        <f>Davalianeba!B83</f>
        <v>i. gogitiZe</v>
      </c>
      <c r="C83" s="26">
        <f t="shared" si="1"/>
        <v>803</v>
      </c>
      <c r="D83" s="18">
        <v>100</v>
      </c>
      <c r="E83" s="18">
        <v>140</v>
      </c>
      <c r="F83" s="18"/>
      <c r="G83" s="18"/>
      <c r="H83" s="18"/>
      <c r="I83" s="18"/>
      <c r="J83" s="18">
        <v>308</v>
      </c>
      <c r="K83" s="18">
        <v>82</v>
      </c>
      <c r="L83" s="18"/>
      <c r="M83" s="18"/>
      <c r="N83" s="18"/>
      <c r="O83" s="18">
        <v>173</v>
      </c>
    </row>
    <row r="84" spans="1:15" ht="14.25" thickBot="1">
      <c r="A84" s="57">
        <f>Davalianeba!A84</f>
        <v>401</v>
      </c>
      <c r="B84" s="58" t="str">
        <f>Davalianeba!B84</f>
        <v>m. javaxiSvili</v>
      </c>
      <c r="C84" s="59">
        <f t="shared" si="1"/>
        <v>600</v>
      </c>
      <c r="D84" s="60"/>
      <c r="E84" s="60"/>
      <c r="F84" s="60"/>
      <c r="G84" s="60">
        <v>100</v>
      </c>
      <c r="H84" s="60"/>
      <c r="I84" s="60">
        <v>100</v>
      </c>
      <c r="J84" s="60"/>
      <c r="K84" s="60">
        <v>200</v>
      </c>
      <c r="L84" s="60">
        <v>100</v>
      </c>
      <c r="M84" s="60"/>
      <c r="N84" s="60"/>
      <c r="O84" s="60">
        <v>100</v>
      </c>
    </row>
    <row r="85" spans="1:15" ht="14.25" thickBot="1">
      <c r="A85" s="4">
        <f>Davalianeba!A85</f>
        <v>402</v>
      </c>
      <c r="B85" s="38" t="str">
        <f>Davalianeba!B85</f>
        <v>d. sulaberiZe</v>
      </c>
      <c r="C85" s="26">
        <f t="shared" si="1"/>
        <v>1251</v>
      </c>
      <c r="D85" s="18"/>
      <c r="E85" s="18"/>
      <c r="F85" s="18"/>
      <c r="G85" s="18">
        <v>551</v>
      </c>
      <c r="H85" s="18"/>
      <c r="I85" s="18"/>
      <c r="J85" s="18"/>
      <c r="K85" s="18"/>
      <c r="L85" s="18"/>
      <c r="M85" s="18">
        <v>700</v>
      </c>
      <c r="N85" s="18"/>
      <c r="O85" s="18"/>
    </row>
    <row r="86" spans="1:15" ht="14.25" thickBot="1">
      <c r="A86" s="4">
        <f>Davalianeba!A86</f>
        <v>403</v>
      </c>
      <c r="B86" s="38" t="str">
        <f>Davalianeba!B86</f>
        <v>gamyreliZe</v>
      </c>
      <c r="C86" s="26">
        <f t="shared" si="1"/>
        <v>737.2</v>
      </c>
      <c r="D86" s="18">
        <v>45</v>
      </c>
      <c r="E86" s="18">
        <v>146</v>
      </c>
      <c r="F86" s="18">
        <v>175</v>
      </c>
      <c r="G86" s="18">
        <v>100</v>
      </c>
      <c r="H86" s="18"/>
      <c r="I86" s="18"/>
      <c r="J86" s="18">
        <v>50</v>
      </c>
      <c r="K86" s="18"/>
      <c r="L86" s="18">
        <v>44.5</v>
      </c>
      <c r="M86" s="18"/>
      <c r="N86" s="18">
        <v>107.2</v>
      </c>
      <c r="O86" s="18">
        <v>69.5</v>
      </c>
    </row>
    <row r="87" spans="1:15" ht="14.25" thickBot="1">
      <c r="A87" s="4">
        <f>Davalianeba!A87</f>
        <v>404</v>
      </c>
      <c r="B87" s="38" t="str">
        <f>Davalianeba!B87</f>
        <v>გ.გამყრელიძე</v>
      </c>
      <c r="C87" s="26">
        <f t="shared" si="1"/>
        <v>756</v>
      </c>
      <c r="D87" s="18">
        <v>45</v>
      </c>
      <c r="E87" s="18">
        <v>154</v>
      </c>
      <c r="F87" s="18">
        <v>155</v>
      </c>
      <c r="G87" s="18">
        <v>100</v>
      </c>
      <c r="H87" s="18"/>
      <c r="I87" s="18"/>
      <c r="J87" s="18">
        <v>100</v>
      </c>
      <c r="K87" s="18"/>
      <c r="L87" s="18">
        <v>96</v>
      </c>
      <c r="M87" s="18"/>
      <c r="N87" s="18">
        <v>36.5</v>
      </c>
      <c r="O87" s="18">
        <v>69.5</v>
      </c>
    </row>
    <row r="88" spans="1:15" ht="14.25" thickBot="1">
      <c r="A88" s="4">
        <f>Davalianeba!A88</f>
        <v>405</v>
      </c>
      <c r="B88" s="38" t="str">
        <f>Davalianeba!B88</f>
        <v>n. gigauri</v>
      </c>
      <c r="C88" s="26">
        <f t="shared" si="1"/>
        <v>1497</v>
      </c>
      <c r="D88" s="18"/>
      <c r="E88" s="18">
        <v>422</v>
      </c>
      <c r="F88" s="18">
        <v>300</v>
      </c>
      <c r="G88" s="18"/>
      <c r="H88" s="18"/>
      <c r="I88" s="18"/>
      <c r="J88" s="18"/>
      <c r="K88" s="18"/>
      <c r="L88" s="18">
        <v>410</v>
      </c>
      <c r="M88" s="18"/>
      <c r="N88" s="18"/>
      <c r="O88" s="18">
        <v>365</v>
      </c>
    </row>
    <row r="89" spans="1:15" ht="14.25" thickBot="1">
      <c r="A89" s="4">
        <f>Davalianeba!A89</f>
        <v>406</v>
      </c>
      <c r="B89" s="38" t="str">
        <f>Davalianeba!B89</f>
        <v>gamyreliZe</v>
      </c>
      <c r="C89" s="26">
        <f t="shared" si="1"/>
        <v>1729.34</v>
      </c>
      <c r="D89" s="18">
        <v>90</v>
      </c>
      <c r="E89" s="18">
        <v>376</v>
      </c>
      <c r="F89" s="18">
        <v>345</v>
      </c>
      <c r="G89" s="18">
        <v>225</v>
      </c>
      <c r="H89" s="18"/>
      <c r="I89" s="18"/>
      <c r="J89" s="18">
        <v>200</v>
      </c>
      <c r="K89" s="18"/>
      <c r="L89" s="18">
        <v>135</v>
      </c>
      <c r="M89" s="18"/>
      <c r="N89" s="18">
        <v>188.33</v>
      </c>
      <c r="O89" s="18">
        <v>170.01</v>
      </c>
    </row>
    <row r="90" spans="1:15" ht="14.25" thickBot="1">
      <c r="A90" s="4">
        <f>Davalianeba!A90</f>
        <v>407</v>
      </c>
      <c r="B90" s="38" t="str">
        <f>Davalianeba!B90</f>
        <v>gamyreliZe</v>
      </c>
      <c r="C90" s="26">
        <f t="shared" si="1"/>
        <v>1564.83</v>
      </c>
      <c r="D90" s="18">
        <v>90</v>
      </c>
      <c r="E90" s="18">
        <v>341</v>
      </c>
      <c r="F90" s="18">
        <v>331</v>
      </c>
      <c r="G90" s="18">
        <v>225</v>
      </c>
      <c r="H90" s="18"/>
      <c r="I90" s="18"/>
      <c r="J90" s="18">
        <v>150</v>
      </c>
      <c r="K90" s="18"/>
      <c r="L90" s="18">
        <v>84</v>
      </c>
      <c r="M90" s="18"/>
      <c r="N90" s="18">
        <v>173.82</v>
      </c>
      <c r="O90" s="18">
        <v>170.01</v>
      </c>
    </row>
    <row r="91" spans="1:15" ht="14.25" thickBot="1">
      <c r="A91" s="4">
        <f>Davalianeba!A91</f>
        <v>408</v>
      </c>
      <c r="B91" s="38" t="str">
        <f>Davalianeba!B91</f>
        <v>i.gigauri</v>
      </c>
      <c r="C91" s="26">
        <f t="shared" si="1"/>
        <v>1401</v>
      </c>
      <c r="D91" s="18"/>
      <c r="E91" s="18">
        <v>406</v>
      </c>
      <c r="F91" s="18">
        <v>300</v>
      </c>
      <c r="G91" s="18"/>
      <c r="H91" s="18"/>
      <c r="I91" s="18"/>
      <c r="J91" s="18"/>
      <c r="K91" s="18"/>
      <c r="L91" s="18">
        <v>470</v>
      </c>
      <c r="M91" s="18"/>
      <c r="N91" s="18"/>
      <c r="O91" s="18">
        <v>225</v>
      </c>
    </row>
    <row r="92" spans="1:15" ht="14.25" thickBot="1">
      <c r="A92" s="4">
        <f>Davalianeba!A92</f>
        <v>409</v>
      </c>
      <c r="B92" s="38" t="str">
        <f>Davalianeba!B92</f>
        <v>i.SalikaZe</v>
      </c>
      <c r="C92" s="26">
        <f t="shared" si="1"/>
        <v>1041</v>
      </c>
      <c r="D92" s="18">
        <v>150</v>
      </c>
      <c r="E92" s="18"/>
      <c r="F92" s="18">
        <v>200</v>
      </c>
      <c r="G92" s="18"/>
      <c r="H92" s="18"/>
      <c r="I92" s="18"/>
      <c r="J92" s="18"/>
      <c r="K92" s="18"/>
      <c r="L92" s="18"/>
      <c r="M92" s="18"/>
      <c r="N92" s="18">
        <v>400</v>
      </c>
      <c r="O92" s="18">
        <v>291</v>
      </c>
    </row>
    <row r="93" spans="1:15" ht="14.25" thickBot="1">
      <c r="A93" s="4">
        <f>Davalianeba!A93</f>
        <v>410</v>
      </c>
      <c r="B93" s="38" t="str">
        <f>Davalianeba!B93</f>
        <v>n. vardoSvili</v>
      </c>
      <c r="C93" s="26">
        <f t="shared" si="1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4.25" thickBot="1">
      <c r="A94" s="4">
        <f>Davalianeba!A94</f>
        <v>411</v>
      </c>
      <c r="B94" s="38" t="str">
        <f>Davalianeba!B94</f>
        <v>a. tofuriZe</v>
      </c>
      <c r="C94" s="26">
        <f t="shared" si="1"/>
        <v>1200</v>
      </c>
      <c r="D94" s="18"/>
      <c r="E94" s="18"/>
      <c r="F94" s="18"/>
      <c r="G94" s="18"/>
      <c r="H94" s="18"/>
      <c r="I94" s="18">
        <v>400</v>
      </c>
      <c r="J94" s="18"/>
      <c r="K94" s="18"/>
      <c r="L94" s="18"/>
      <c r="M94" s="18"/>
      <c r="N94" s="18"/>
      <c r="O94" s="18">
        <v>800</v>
      </c>
    </row>
    <row r="95" spans="1:15" ht="14.25" thickBot="1">
      <c r="A95" s="4">
        <f>Davalianeba!A95</f>
        <v>412</v>
      </c>
      <c r="B95" s="38" t="str">
        <f>Davalianeba!B95</f>
        <v>abaiSvili</v>
      </c>
      <c r="C95" s="26">
        <f t="shared" si="1"/>
        <v>520</v>
      </c>
      <c r="D95" s="18">
        <v>100</v>
      </c>
      <c r="E95" s="18"/>
      <c r="F95" s="18">
        <v>80</v>
      </c>
      <c r="G95" s="18"/>
      <c r="H95" s="18"/>
      <c r="I95" s="18"/>
      <c r="J95" s="18"/>
      <c r="K95" s="18">
        <v>180</v>
      </c>
      <c r="L95" s="18"/>
      <c r="M95" s="18"/>
      <c r="N95" s="18"/>
      <c r="O95" s="18">
        <v>160</v>
      </c>
    </row>
    <row r="96" spans="1:15" ht="14.25" thickBot="1">
      <c r="A96" s="4">
        <f>Davalianeba!A96</f>
        <v>413</v>
      </c>
      <c r="B96" s="38" t="str">
        <f>Davalianeba!B96</f>
        <v>abaiSvili</v>
      </c>
      <c r="C96" s="26">
        <f t="shared" si="1"/>
        <v>450</v>
      </c>
      <c r="D96" s="18">
        <v>90</v>
      </c>
      <c r="E96" s="18"/>
      <c r="F96" s="18">
        <v>80</v>
      </c>
      <c r="G96" s="18"/>
      <c r="H96" s="18"/>
      <c r="I96" s="18"/>
      <c r="J96" s="18"/>
      <c r="K96" s="18">
        <v>180</v>
      </c>
      <c r="L96" s="18"/>
      <c r="M96" s="18"/>
      <c r="N96" s="18"/>
      <c r="O96" s="18">
        <v>100</v>
      </c>
    </row>
    <row r="97" spans="1:15" ht="14.25" thickBot="1">
      <c r="A97" s="4">
        <f>Davalianeba!A97</f>
        <v>414</v>
      </c>
      <c r="B97" s="38" t="str">
        <f>Davalianeba!B97</f>
        <v>l.guri</v>
      </c>
      <c r="C97" s="26">
        <f t="shared" si="1"/>
        <v>800</v>
      </c>
      <c r="D97" s="18">
        <v>100</v>
      </c>
      <c r="E97" s="18">
        <v>100</v>
      </c>
      <c r="F97" s="18"/>
      <c r="G97" s="18"/>
      <c r="H97" s="18"/>
      <c r="I97" s="18"/>
      <c r="J97" s="18"/>
      <c r="K97" s="18"/>
      <c r="L97" s="18"/>
      <c r="M97" s="18"/>
      <c r="N97" s="18"/>
      <c r="O97" s="18">
        <v>600</v>
      </c>
    </row>
    <row r="98" spans="1:15" ht="14.25" thickBot="1">
      <c r="A98" s="4">
        <f>Davalianeba!A98</f>
        <v>415</v>
      </c>
      <c r="B98" s="38" t="str">
        <f>Davalianeba!B98</f>
        <v>i.guri</v>
      </c>
      <c r="C98" s="26">
        <f t="shared" si="1"/>
        <v>1150</v>
      </c>
      <c r="D98" s="18">
        <v>200</v>
      </c>
      <c r="E98" s="18">
        <v>100</v>
      </c>
      <c r="F98" s="18"/>
      <c r="G98" s="18"/>
      <c r="H98" s="18"/>
      <c r="I98" s="18"/>
      <c r="J98" s="18"/>
      <c r="K98" s="18"/>
      <c r="L98" s="18"/>
      <c r="M98" s="18"/>
      <c r="N98" s="18"/>
      <c r="O98" s="18">
        <v>850</v>
      </c>
    </row>
    <row r="99" spans="1:15" ht="14.25" thickBot="1">
      <c r="A99" s="4">
        <f>Davalianeba!A99</f>
        <v>416</v>
      </c>
      <c r="B99" s="38" t="str">
        <f>Davalianeba!B99</f>
        <v>d. guri</v>
      </c>
      <c r="C99" s="26">
        <f t="shared" si="1"/>
        <v>1050</v>
      </c>
      <c r="D99" s="18">
        <v>200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>
        <v>850</v>
      </c>
    </row>
    <row r="100" spans="1:15" ht="14.25" thickBot="1">
      <c r="A100" s="4">
        <f>Davalianeba!A100</f>
        <v>417</v>
      </c>
      <c r="B100" s="38" t="str">
        <f>Davalianeba!B100</f>
        <v>d. alxaziSvili</v>
      </c>
      <c r="C100" s="26">
        <f t="shared" si="1"/>
        <v>749</v>
      </c>
      <c r="D100" s="18"/>
      <c r="E100" s="18"/>
      <c r="F100" s="18"/>
      <c r="G100" s="18"/>
      <c r="H100" s="18">
        <v>430</v>
      </c>
      <c r="I100" s="18"/>
      <c r="J100" s="18"/>
      <c r="K100" s="18"/>
      <c r="L100" s="18"/>
      <c r="M100" s="18">
        <v>248</v>
      </c>
      <c r="N100" s="18"/>
      <c r="O100" s="18">
        <v>71</v>
      </c>
    </row>
    <row r="101" spans="1:15" ht="14.25" thickBot="1">
      <c r="A101" s="4">
        <f>Davalianeba!A101</f>
        <v>418</v>
      </c>
      <c r="B101" s="38" t="str">
        <f>Davalianeba!B101</f>
        <v>feiqriSvili</v>
      </c>
      <c r="C101" s="26">
        <f t="shared" si="1"/>
        <v>700</v>
      </c>
      <c r="D101" s="18"/>
      <c r="E101" s="18"/>
      <c r="F101" s="18"/>
      <c r="G101" s="18"/>
      <c r="H101" s="18">
        <v>350</v>
      </c>
      <c r="I101" s="18"/>
      <c r="J101" s="18">
        <v>350</v>
      </c>
      <c r="K101" s="18"/>
      <c r="L101" s="18"/>
      <c r="M101" s="18"/>
      <c r="N101" s="18"/>
      <c r="O101" s="18"/>
    </row>
    <row r="102" spans="1:15" ht="14.25" thickBot="1">
      <c r="A102" s="4">
        <f>Davalianeba!A102</f>
        <v>419</v>
      </c>
      <c r="B102" s="38" t="str">
        <f>Davalianeba!B102</f>
        <v>e.kavaZe</v>
      </c>
      <c r="C102" s="26">
        <f t="shared" si="1"/>
        <v>2300</v>
      </c>
      <c r="D102" s="18">
        <v>100</v>
      </c>
      <c r="E102" s="18">
        <v>250</v>
      </c>
      <c r="F102" s="18">
        <v>100</v>
      </c>
      <c r="G102" s="18"/>
      <c r="H102" s="18"/>
      <c r="I102" s="18">
        <v>300</v>
      </c>
      <c r="J102" s="18">
        <v>200</v>
      </c>
      <c r="K102" s="18">
        <v>500</v>
      </c>
      <c r="L102" s="18">
        <v>150</v>
      </c>
      <c r="M102" s="18">
        <v>100</v>
      </c>
      <c r="N102" s="18">
        <v>200</v>
      </c>
      <c r="O102" s="18">
        <v>400</v>
      </c>
    </row>
    <row r="103" spans="1:15" ht="14.25" thickBot="1">
      <c r="A103" s="4">
        <f>Davalianeba!A103</f>
        <v>420</v>
      </c>
      <c r="B103" s="38" t="str">
        <f>Davalianeba!B103</f>
        <v>T. andriaZe</v>
      </c>
      <c r="C103" s="26">
        <f t="shared" si="1"/>
        <v>1690</v>
      </c>
      <c r="D103" s="18">
        <v>130</v>
      </c>
      <c r="E103" s="18">
        <v>378</v>
      </c>
      <c r="F103" s="18">
        <v>347</v>
      </c>
      <c r="G103" s="18">
        <v>208</v>
      </c>
      <c r="H103" s="18"/>
      <c r="I103" s="18"/>
      <c r="J103" s="18"/>
      <c r="K103" s="18"/>
      <c r="L103" s="18">
        <v>318</v>
      </c>
      <c r="M103" s="18"/>
      <c r="N103" s="18">
        <v>203</v>
      </c>
      <c r="O103" s="18">
        <v>106</v>
      </c>
    </row>
    <row r="104" spans="1:15" ht="14.25" thickBot="1">
      <c r="A104" s="4">
        <f>Davalianeba!A104</f>
        <v>421</v>
      </c>
      <c r="B104" s="38" t="str">
        <f>Davalianeba!B104</f>
        <v>kldiaSvili</v>
      </c>
      <c r="C104" s="26">
        <f t="shared" si="1"/>
        <v>1250</v>
      </c>
      <c r="D104" s="18"/>
      <c r="E104" s="18"/>
      <c r="F104" s="18"/>
      <c r="G104" s="18"/>
      <c r="H104" s="18">
        <v>1250</v>
      </c>
      <c r="I104" s="18"/>
      <c r="J104" s="18"/>
      <c r="K104" s="18"/>
      <c r="L104" s="18"/>
      <c r="M104" s="18"/>
      <c r="N104" s="18"/>
      <c r="O104" s="18"/>
    </row>
    <row r="105" spans="1:15" ht="14.25" thickBot="1">
      <c r="A105" s="4">
        <f>Davalianeba!A105</f>
        <v>422</v>
      </c>
      <c r="B105" s="38" t="str">
        <f>Davalianeba!B105</f>
        <v>n.imnaiSvili</v>
      </c>
      <c r="C105" s="26">
        <f t="shared" si="1"/>
        <v>745.65</v>
      </c>
      <c r="D105" s="18">
        <v>35.65</v>
      </c>
      <c r="E105" s="18">
        <v>140</v>
      </c>
      <c r="F105" s="18">
        <v>150</v>
      </c>
      <c r="G105" s="18">
        <v>75</v>
      </c>
      <c r="H105" s="18"/>
      <c r="I105" s="18"/>
      <c r="J105" s="18">
        <v>85</v>
      </c>
      <c r="K105" s="18">
        <v>60</v>
      </c>
      <c r="L105" s="18"/>
      <c r="M105" s="18"/>
      <c r="N105" s="18">
        <v>200</v>
      </c>
      <c r="O105" s="18"/>
    </row>
    <row r="106" spans="1:15" ht="14.25" thickBot="1">
      <c r="A106" s="4">
        <f>Davalianeba!A106</f>
        <v>423</v>
      </c>
      <c r="B106" s="38" t="str">
        <f>Davalianeba!B106</f>
        <v>jorjiaSvili</v>
      </c>
      <c r="C106" s="26">
        <f t="shared" si="1"/>
        <v>1168.88</v>
      </c>
      <c r="D106" s="18">
        <v>99.17</v>
      </c>
      <c r="E106" s="18">
        <v>270.21</v>
      </c>
      <c r="F106" s="18"/>
      <c r="G106" s="18"/>
      <c r="H106" s="18">
        <v>483</v>
      </c>
      <c r="I106" s="18"/>
      <c r="J106" s="18">
        <v>86.84</v>
      </c>
      <c r="K106" s="18">
        <v>64.84</v>
      </c>
      <c r="L106" s="18"/>
      <c r="M106" s="18">
        <v>112.85</v>
      </c>
      <c r="N106" s="18">
        <v>51.97</v>
      </c>
      <c r="O106" s="18"/>
    </row>
    <row r="107" spans="1:15" ht="14.25" thickBot="1">
      <c r="A107" s="4">
        <f>Davalianeba!A107</f>
        <v>424</v>
      </c>
      <c r="B107" s="38" t="str">
        <f>Davalianeba!B107</f>
        <v>g. Sengelia</v>
      </c>
      <c r="C107" s="26">
        <f t="shared" si="1"/>
        <v>1196</v>
      </c>
      <c r="D107" s="18"/>
      <c r="E107" s="18">
        <v>400</v>
      </c>
      <c r="F107" s="18"/>
      <c r="G107" s="18"/>
      <c r="H107" s="18">
        <v>456</v>
      </c>
      <c r="I107" s="18"/>
      <c r="J107" s="18">
        <v>90</v>
      </c>
      <c r="K107" s="18"/>
      <c r="L107" s="18">
        <v>180</v>
      </c>
      <c r="M107" s="18"/>
      <c r="N107" s="18">
        <v>70</v>
      </c>
      <c r="O107" s="18"/>
    </row>
    <row r="108" spans="1:15" ht="14.25" thickBot="1">
      <c r="A108" s="4">
        <f>Davalianeba!A108</f>
        <v>425</v>
      </c>
      <c r="B108" s="38" t="str">
        <f>Davalianeba!B108</f>
        <v>a.tabucaZe</v>
      </c>
      <c r="C108" s="26">
        <f t="shared" si="1"/>
        <v>0</v>
      </c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</row>
    <row r="109" spans="1:15" ht="14.25" thickBot="1">
      <c r="A109" s="4">
        <f>Davalianeba!A109</f>
        <v>426</v>
      </c>
      <c r="B109" s="38" t="str">
        <f>Davalianeba!B109</f>
        <v>a.tabucaZe</v>
      </c>
      <c r="C109" s="26">
        <f t="shared" si="1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4.25" thickBot="1">
      <c r="A110" s="57">
        <f>Davalianeba!A110</f>
        <v>501</v>
      </c>
      <c r="B110" s="58" t="str">
        <f>Davalianeba!B110</f>
        <v>ნ.კალანდაძე</v>
      </c>
      <c r="C110" s="59">
        <f t="shared" si="1"/>
        <v>669</v>
      </c>
      <c r="D110" s="60"/>
      <c r="E110" s="60">
        <v>100</v>
      </c>
      <c r="F110" s="60">
        <v>145</v>
      </c>
      <c r="G110" s="60">
        <v>90</v>
      </c>
      <c r="H110" s="60"/>
      <c r="I110" s="60">
        <v>50</v>
      </c>
      <c r="J110" s="60">
        <v>35</v>
      </c>
      <c r="K110" s="60"/>
      <c r="L110" s="60">
        <v>85</v>
      </c>
      <c r="M110" s="60">
        <v>105</v>
      </c>
      <c r="N110" s="60">
        <v>25</v>
      </c>
      <c r="O110" s="60">
        <v>34</v>
      </c>
    </row>
    <row r="111" spans="1:15" ht="14.25" thickBot="1">
      <c r="A111" s="4">
        <f>Davalianeba!A111</f>
        <v>502</v>
      </c>
      <c r="B111" s="38" t="str">
        <f>Davalianeba!B111</f>
        <v>m.beriSvili</v>
      </c>
      <c r="C111" s="26">
        <f t="shared" si="1"/>
        <v>200</v>
      </c>
      <c r="D111" s="18"/>
      <c r="E111" s="18"/>
      <c r="F111" s="18"/>
      <c r="G111" s="18"/>
      <c r="H111" s="18"/>
      <c r="I111" s="18"/>
      <c r="J111" s="18"/>
      <c r="K111" s="18">
        <v>200</v>
      </c>
      <c r="L111" s="18"/>
      <c r="M111" s="18"/>
      <c r="N111" s="18"/>
      <c r="O111" s="18"/>
    </row>
    <row r="112" spans="1:15" ht="14.25" thickBot="1">
      <c r="A112" s="4">
        <f>Davalianeba!A112</f>
        <v>503</v>
      </c>
      <c r="B112" s="38" t="str">
        <f>Davalianeba!B112</f>
        <v>k.CoCia</v>
      </c>
      <c r="C112" s="26">
        <f t="shared" si="1"/>
        <v>540</v>
      </c>
      <c r="D112" s="18">
        <v>20</v>
      </c>
      <c r="E112" s="18">
        <v>80</v>
      </c>
      <c r="F112" s="18">
        <v>110</v>
      </c>
      <c r="G112" s="18">
        <v>65</v>
      </c>
      <c r="H112" s="18">
        <v>40</v>
      </c>
      <c r="I112" s="18"/>
      <c r="J112" s="18"/>
      <c r="K112" s="18">
        <v>40</v>
      </c>
      <c r="L112" s="18"/>
      <c r="M112" s="18"/>
      <c r="N112" s="18"/>
      <c r="O112" s="18">
        <v>185</v>
      </c>
    </row>
    <row r="113" spans="1:15" ht="14.25" thickBot="1">
      <c r="A113" s="4">
        <f>Davalianeba!A113</f>
        <v>504</v>
      </c>
      <c r="B113" s="38" t="str">
        <f>Davalianeba!B113</f>
        <v>k.CoCia</v>
      </c>
      <c r="C113" s="26">
        <f t="shared" si="1"/>
        <v>685</v>
      </c>
      <c r="D113" s="18">
        <v>20</v>
      </c>
      <c r="E113" s="18">
        <v>170</v>
      </c>
      <c r="F113" s="18">
        <v>115</v>
      </c>
      <c r="G113" s="18">
        <v>65</v>
      </c>
      <c r="H113" s="18">
        <v>40</v>
      </c>
      <c r="I113" s="18"/>
      <c r="J113" s="18"/>
      <c r="K113" s="18">
        <v>60</v>
      </c>
      <c r="L113" s="18"/>
      <c r="M113" s="18"/>
      <c r="N113" s="18"/>
      <c r="O113" s="18">
        <v>215</v>
      </c>
    </row>
    <row r="114" spans="1:15" ht="14.25" thickBot="1">
      <c r="A114" s="4">
        <f>Davalianeba!A114</f>
        <v>505</v>
      </c>
      <c r="B114" s="38" t="str">
        <f>Davalianeba!B114</f>
        <v>T. kvernaZe</v>
      </c>
      <c r="C114" s="26">
        <f t="shared" si="1"/>
        <v>600</v>
      </c>
      <c r="D114" s="18"/>
      <c r="E114" s="18"/>
      <c r="F114" s="18"/>
      <c r="G114" s="18"/>
      <c r="H114" s="18">
        <v>50</v>
      </c>
      <c r="I114" s="18">
        <v>150</v>
      </c>
      <c r="J114" s="18">
        <v>200</v>
      </c>
      <c r="K114" s="18"/>
      <c r="L114" s="18"/>
      <c r="M114" s="18"/>
      <c r="N114" s="18"/>
      <c r="O114" s="18">
        <v>200</v>
      </c>
    </row>
    <row r="115" spans="1:15" ht="14.25" thickBot="1">
      <c r="A115" s="4">
        <f>Davalianeba!A115</f>
        <v>506</v>
      </c>
      <c r="B115" s="38" t="str">
        <f>Davalianeba!B115</f>
        <v>T. cxakaia</v>
      </c>
      <c r="C115" s="26">
        <f t="shared" si="1"/>
        <v>300</v>
      </c>
      <c r="D115" s="18"/>
      <c r="E115" s="18"/>
      <c r="F115" s="18"/>
      <c r="G115" s="18"/>
      <c r="H115" s="18"/>
      <c r="I115" s="18"/>
      <c r="J115" s="18">
        <v>300</v>
      </c>
      <c r="K115" s="18"/>
      <c r="L115" s="18"/>
      <c r="M115" s="18"/>
      <c r="N115" s="18"/>
      <c r="O115" s="18"/>
    </row>
    <row r="116" spans="1:15" ht="14.25" thickBot="1">
      <c r="A116" s="4">
        <f>Davalianeba!A116</f>
        <v>507</v>
      </c>
      <c r="B116" s="38" t="str">
        <f>Davalianeba!B116</f>
        <v>n. qadeiSvili</v>
      </c>
      <c r="C116" s="26">
        <f t="shared" si="1"/>
        <v>420</v>
      </c>
      <c r="D116" s="18"/>
      <c r="E116" s="18"/>
      <c r="F116" s="18">
        <v>40</v>
      </c>
      <c r="G116" s="18"/>
      <c r="H116" s="18"/>
      <c r="I116" s="18">
        <v>250</v>
      </c>
      <c r="J116" s="18">
        <v>130</v>
      </c>
      <c r="K116" s="18"/>
      <c r="L116" s="18"/>
      <c r="M116" s="18"/>
      <c r="N116" s="18"/>
      <c r="O116" s="18"/>
    </row>
    <row r="117" spans="1:15" ht="14.25" thickBot="1">
      <c r="A117" s="4">
        <f>Davalianeba!A117</f>
        <v>508</v>
      </c>
      <c r="B117" s="38" t="str">
        <f>Davalianeba!B117</f>
        <v>v.nardielo</v>
      </c>
      <c r="C117" s="26">
        <f t="shared" si="1"/>
        <v>458.81</v>
      </c>
      <c r="D117" s="18">
        <v>36.9</v>
      </c>
      <c r="E117" s="18">
        <v>47</v>
      </c>
      <c r="F117" s="18">
        <v>112.5</v>
      </c>
      <c r="G117" s="18">
        <v>70</v>
      </c>
      <c r="H117" s="18"/>
      <c r="I117" s="18">
        <v>32.7</v>
      </c>
      <c r="J117" s="18"/>
      <c r="K117" s="18">
        <v>68</v>
      </c>
      <c r="L117" s="18">
        <v>56.35</v>
      </c>
      <c r="M117" s="18">
        <v>12.24</v>
      </c>
      <c r="N117" s="18"/>
      <c r="O117" s="18">
        <v>23.12</v>
      </c>
    </row>
    <row r="118" spans="1:15" ht="14.25" thickBot="1">
      <c r="A118" s="4">
        <f>Davalianeba!A118</f>
        <v>509</v>
      </c>
      <c r="B118" s="38" t="str">
        <f>Davalianeba!B118</f>
        <v>i.iaSvili</v>
      </c>
      <c r="C118" s="26">
        <f t="shared" si="1"/>
        <v>2700</v>
      </c>
      <c r="D118" s="18"/>
      <c r="E118" s="18">
        <v>1000</v>
      </c>
      <c r="F118" s="18"/>
      <c r="G118" s="18"/>
      <c r="H118" s="18"/>
      <c r="I118" s="18"/>
      <c r="J118" s="18"/>
      <c r="K118" s="18"/>
      <c r="L118" s="18"/>
      <c r="M118" s="18">
        <v>700</v>
      </c>
      <c r="N118" s="18"/>
      <c r="O118" s="18">
        <v>1000</v>
      </c>
    </row>
    <row r="119" spans="1:15" ht="14.25" thickBot="1">
      <c r="A119" s="4">
        <f>Davalianeba!A119</f>
        <v>510</v>
      </c>
      <c r="B119" s="38" t="str">
        <f>Davalianeba!B119</f>
        <v>CoCia</v>
      </c>
      <c r="C119" s="26">
        <f t="shared" si="1"/>
        <v>735</v>
      </c>
      <c r="D119" s="18"/>
      <c r="E119" s="18">
        <v>190</v>
      </c>
      <c r="F119" s="18"/>
      <c r="G119" s="18"/>
      <c r="H119" s="18">
        <v>150</v>
      </c>
      <c r="I119" s="18"/>
      <c r="J119" s="18">
        <v>225</v>
      </c>
      <c r="K119" s="18"/>
      <c r="L119" s="18"/>
      <c r="M119" s="18"/>
      <c r="N119" s="18">
        <v>170</v>
      </c>
      <c r="O119" s="18"/>
    </row>
    <row r="120" spans="1:15" ht="14.25" thickBot="1">
      <c r="A120" s="4">
        <f>Davalianeba!A120</f>
        <v>511</v>
      </c>
      <c r="B120" s="38" t="str">
        <f>Davalianeba!B120</f>
        <v>CoCia</v>
      </c>
      <c r="C120" s="26">
        <f t="shared" si="1"/>
        <v>615</v>
      </c>
      <c r="D120" s="18"/>
      <c r="E120" s="18">
        <v>110</v>
      </c>
      <c r="F120" s="18"/>
      <c r="G120" s="18"/>
      <c r="H120" s="18">
        <v>150</v>
      </c>
      <c r="I120" s="18"/>
      <c r="J120" s="18">
        <v>225</v>
      </c>
      <c r="K120" s="18"/>
      <c r="L120" s="18"/>
      <c r="M120" s="18"/>
      <c r="N120" s="18">
        <v>130</v>
      </c>
      <c r="O120" s="18"/>
    </row>
    <row r="121" spans="1:15" ht="14.25" thickBot="1">
      <c r="A121" s="4">
        <f>Davalianeba!A121</f>
        <v>512</v>
      </c>
      <c r="B121" s="38" t="str">
        <f>Davalianeba!B121</f>
        <v>g. quTaTelaZe</v>
      </c>
      <c r="C121" s="26">
        <f t="shared" si="1"/>
        <v>875</v>
      </c>
      <c r="D121" s="18"/>
      <c r="E121" s="18">
        <v>350</v>
      </c>
      <c r="F121" s="18"/>
      <c r="G121" s="18"/>
      <c r="H121" s="18"/>
      <c r="I121" s="18">
        <v>200</v>
      </c>
      <c r="J121" s="18"/>
      <c r="K121" s="18">
        <v>190</v>
      </c>
      <c r="L121" s="18"/>
      <c r="M121" s="18"/>
      <c r="N121" s="18"/>
      <c r="O121" s="18">
        <v>135</v>
      </c>
    </row>
    <row r="122" spans="1:15" ht="14.25" thickBot="1">
      <c r="A122" s="4">
        <f>Davalianeba!A122</f>
        <v>513</v>
      </c>
      <c r="B122" s="38" t="str">
        <f>Davalianeba!B122</f>
        <v>g. quTaTelaZe</v>
      </c>
      <c r="C122" s="26">
        <f t="shared" si="1"/>
        <v>875</v>
      </c>
      <c r="D122" s="18"/>
      <c r="E122" s="18">
        <v>350</v>
      </c>
      <c r="F122" s="18"/>
      <c r="G122" s="18"/>
      <c r="H122" s="18"/>
      <c r="I122" s="18">
        <v>200</v>
      </c>
      <c r="J122" s="18"/>
      <c r="K122" s="18">
        <v>210</v>
      </c>
      <c r="L122" s="18"/>
      <c r="M122" s="18"/>
      <c r="N122" s="18"/>
      <c r="O122" s="18">
        <v>115</v>
      </c>
    </row>
    <row r="123" spans="1:15" ht="14.25" thickBot="1">
      <c r="A123" s="4">
        <f>Davalianeba!A123</f>
        <v>514</v>
      </c>
      <c r="B123" s="38" t="str">
        <f>Davalianeba!B123</f>
        <v>m. nacvliSvili</v>
      </c>
      <c r="C123" s="26">
        <f t="shared" si="1"/>
        <v>1000</v>
      </c>
      <c r="D123" s="18">
        <v>100</v>
      </c>
      <c r="E123" s="18">
        <v>200</v>
      </c>
      <c r="F123" s="18">
        <v>200</v>
      </c>
      <c r="G123" s="18">
        <v>150</v>
      </c>
      <c r="H123" s="18"/>
      <c r="I123" s="18"/>
      <c r="J123" s="18">
        <v>150</v>
      </c>
      <c r="K123" s="18"/>
      <c r="L123" s="18"/>
      <c r="M123" s="18"/>
      <c r="N123" s="18">
        <v>200</v>
      </c>
      <c r="O123" s="18"/>
    </row>
    <row r="124" spans="1:15" ht="14.25" thickBot="1">
      <c r="A124" s="4">
        <f>Davalianeba!A124</f>
        <v>515</v>
      </c>
      <c r="B124" s="38" t="str">
        <f>Davalianeba!B124</f>
        <v>kandelaki</v>
      </c>
      <c r="C124" s="26">
        <f t="shared" si="1"/>
        <v>687</v>
      </c>
      <c r="D124" s="18"/>
      <c r="E124" s="18">
        <v>178</v>
      </c>
      <c r="F124" s="18">
        <v>144</v>
      </c>
      <c r="G124" s="18">
        <v>87</v>
      </c>
      <c r="H124" s="18"/>
      <c r="I124" s="18"/>
      <c r="J124" s="18">
        <v>95</v>
      </c>
      <c r="K124" s="18"/>
      <c r="L124" s="18">
        <v>37</v>
      </c>
      <c r="M124" s="18"/>
      <c r="N124" s="18">
        <v>146</v>
      </c>
      <c r="O124" s="18"/>
    </row>
    <row r="125" spans="1:15" ht="14.25" thickBot="1">
      <c r="A125" s="4">
        <f>Davalianeba!A125</f>
        <v>516</v>
      </c>
      <c r="B125" s="38" t="str">
        <f>Davalianeba!B125</f>
        <v>j.janaSia - x.rcxilaZe</v>
      </c>
      <c r="C125" s="26">
        <f t="shared" si="1"/>
        <v>570</v>
      </c>
      <c r="D125" s="18"/>
      <c r="E125" s="18">
        <v>200</v>
      </c>
      <c r="F125" s="18"/>
      <c r="G125" s="18"/>
      <c r="H125" s="18"/>
      <c r="I125" s="18"/>
      <c r="J125" s="18">
        <v>170</v>
      </c>
      <c r="K125" s="18"/>
      <c r="L125" s="18"/>
      <c r="M125" s="18"/>
      <c r="N125" s="18">
        <v>200</v>
      </c>
      <c r="O125" s="18"/>
    </row>
    <row r="126" spans="1:15" ht="14.25" thickBot="1">
      <c r="A126" s="4">
        <f>Davalianeba!A126</f>
        <v>517</v>
      </c>
      <c r="B126" s="38" t="str">
        <f>Davalianeba!B126</f>
        <v>გაბრიჩიძე ვახტანგი</v>
      </c>
      <c r="C126" s="26">
        <f t="shared" si="1"/>
        <v>1100</v>
      </c>
      <c r="D126" s="18"/>
      <c r="E126" s="18"/>
      <c r="F126" s="18"/>
      <c r="G126" s="18"/>
      <c r="H126" s="18"/>
      <c r="I126" s="18"/>
      <c r="J126" s="18"/>
      <c r="K126" s="18"/>
      <c r="L126" s="18">
        <v>250</v>
      </c>
      <c r="M126" s="18">
        <v>250</v>
      </c>
      <c r="N126" s="18">
        <v>250</v>
      </c>
      <c r="O126" s="18">
        <v>350</v>
      </c>
    </row>
    <row r="127" spans="1:15" ht="14.25" thickBot="1">
      <c r="A127" s="4">
        <f>Davalianeba!A127</f>
        <v>518</v>
      </c>
      <c r="B127" s="38" t="str">
        <f>Davalianeba!B127</f>
        <v>გაბრიჩიძე ვახტანგი</v>
      </c>
      <c r="C127" s="26">
        <f t="shared" si="1"/>
        <v>1100</v>
      </c>
      <c r="D127" s="18"/>
      <c r="E127" s="18"/>
      <c r="F127" s="18"/>
      <c r="G127" s="18"/>
      <c r="H127" s="18"/>
      <c r="I127" s="18"/>
      <c r="J127" s="18"/>
      <c r="K127" s="18"/>
      <c r="L127" s="18">
        <v>250</v>
      </c>
      <c r="M127" s="18">
        <v>250</v>
      </c>
      <c r="N127" s="18">
        <v>250</v>
      </c>
      <c r="O127" s="18">
        <v>350</v>
      </c>
    </row>
    <row r="128" spans="1:15" ht="14.25" thickBot="1">
      <c r="A128" s="4">
        <f>Davalianeba!A128</f>
        <v>519</v>
      </c>
      <c r="B128" s="38" t="str">
        <f>Davalianeba!B128</f>
        <v>T. seferTelaZe-guncaZe</v>
      </c>
      <c r="C128" s="26">
        <f t="shared" si="1"/>
        <v>750</v>
      </c>
      <c r="D128" s="18"/>
      <c r="E128" s="18"/>
      <c r="F128" s="18"/>
      <c r="G128" s="18"/>
      <c r="H128" s="18"/>
      <c r="I128" s="18">
        <v>100</v>
      </c>
      <c r="J128" s="18">
        <v>200</v>
      </c>
      <c r="K128" s="18"/>
      <c r="L128" s="18"/>
      <c r="M128" s="18"/>
      <c r="N128" s="18"/>
      <c r="O128" s="18">
        <v>450</v>
      </c>
    </row>
    <row r="129" spans="1:15" ht="14.25" thickBot="1">
      <c r="A129" s="4">
        <f>Davalianeba!A129</f>
        <v>520</v>
      </c>
      <c r="B129" s="38" t="str">
        <f>Davalianeba!B129</f>
        <v>T. seferTelaZe-guncaZe</v>
      </c>
      <c r="C129" s="26">
        <f t="shared" si="1"/>
        <v>630</v>
      </c>
      <c r="D129" s="18"/>
      <c r="E129" s="18"/>
      <c r="F129" s="18"/>
      <c r="G129" s="18"/>
      <c r="H129" s="18"/>
      <c r="I129" s="18">
        <v>100</v>
      </c>
      <c r="J129" s="18">
        <v>200</v>
      </c>
      <c r="K129" s="18"/>
      <c r="L129" s="18"/>
      <c r="M129" s="18"/>
      <c r="N129" s="18"/>
      <c r="O129" s="18">
        <v>330</v>
      </c>
    </row>
    <row r="130" spans="1:15" ht="14.25" thickBot="1">
      <c r="A130" s="4">
        <f>Davalianeba!A130</f>
        <v>521</v>
      </c>
      <c r="B130" s="38" t="str">
        <f>Davalianeba!B130</f>
        <v>მ.ასათიანი</v>
      </c>
      <c r="C130" s="26">
        <f t="shared" si="1"/>
        <v>346</v>
      </c>
      <c r="D130" s="18">
        <v>115</v>
      </c>
      <c r="E130" s="18"/>
      <c r="F130" s="18">
        <v>231</v>
      </c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4.25" thickBot="1">
      <c r="A131" s="4">
        <f>Davalianeba!A131</f>
        <v>522</v>
      </c>
      <c r="B131" s="38" t="str">
        <f>Davalianeba!B131</f>
        <v>m.kilaZe</v>
      </c>
      <c r="C131" s="26">
        <f t="shared" si="1"/>
        <v>480</v>
      </c>
      <c r="D131" s="18">
        <v>100</v>
      </c>
      <c r="E131" s="18"/>
      <c r="F131" s="18">
        <v>100</v>
      </c>
      <c r="G131" s="18">
        <v>100</v>
      </c>
      <c r="H131" s="18"/>
      <c r="I131" s="18"/>
      <c r="J131" s="18">
        <v>100</v>
      </c>
      <c r="K131" s="18"/>
      <c r="L131" s="18"/>
      <c r="M131" s="18">
        <v>80</v>
      </c>
      <c r="N131" s="18"/>
      <c r="O131" s="18"/>
    </row>
    <row r="132" spans="1:15" ht="14.25" thickBot="1">
      <c r="A132" s="4">
        <f>Davalianeba!A132</f>
        <v>523</v>
      </c>
      <c r="B132" s="38" t="str">
        <f>Davalianeba!B132</f>
        <v>n.janeliZe</v>
      </c>
      <c r="C132" s="26">
        <f t="shared" si="1"/>
        <v>640</v>
      </c>
      <c r="D132" s="18"/>
      <c r="E132" s="18">
        <v>150</v>
      </c>
      <c r="F132" s="18">
        <v>140</v>
      </c>
      <c r="G132" s="18"/>
      <c r="H132" s="18">
        <v>50</v>
      </c>
      <c r="I132" s="18">
        <v>50</v>
      </c>
      <c r="J132" s="18"/>
      <c r="K132" s="18">
        <v>50</v>
      </c>
      <c r="L132" s="18">
        <v>50</v>
      </c>
      <c r="M132" s="18">
        <v>50</v>
      </c>
      <c r="N132" s="18">
        <v>50</v>
      </c>
      <c r="O132" s="18">
        <v>50</v>
      </c>
    </row>
    <row r="133" spans="1:15" ht="14.25" thickBot="1">
      <c r="A133" s="4">
        <f>Davalianeba!A133</f>
        <v>524</v>
      </c>
      <c r="B133" s="38" t="str">
        <f>Davalianeba!B133</f>
        <v>x. CxeiZe</v>
      </c>
      <c r="C133" s="26">
        <f t="shared" si="1"/>
        <v>510</v>
      </c>
      <c r="D133" s="18">
        <v>55</v>
      </c>
      <c r="E133" s="18"/>
      <c r="F133" s="18">
        <v>100</v>
      </c>
      <c r="G133" s="18">
        <v>100</v>
      </c>
      <c r="H133" s="18"/>
      <c r="I133" s="18"/>
      <c r="J133" s="18"/>
      <c r="K133" s="18">
        <v>255</v>
      </c>
      <c r="L133" s="18"/>
      <c r="M133" s="18"/>
      <c r="N133" s="18"/>
      <c r="O133" s="18"/>
    </row>
    <row r="134" spans="1:15" ht="14.25" thickBot="1">
      <c r="A134" s="4">
        <f>Davalianeba!A134</f>
        <v>525</v>
      </c>
      <c r="B134" s="38" t="str">
        <f>Davalianeba!B134</f>
        <v>xoluaSvili</v>
      </c>
      <c r="C134" s="26">
        <f t="shared" si="1"/>
        <v>781</v>
      </c>
      <c r="D134" s="18"/>
      <c r="E134" s="18"/>
      <c r="F134" s="18">
        <v>210</v>
      </c>
      <c r="G134" s="18">
        <v>121</v>
      </c>
      <c r="H134" s="18"/>
      <c r="I134" s="18"/>
      <c r="J134" s="18"/>
      <c r="K134" s="18">
        <v>150</v>
      </c>
      <c r="L134" s="18"/>
      <c r="M134" s="18"/>
      <c r="N134" s="18"/>
      <c r="O134" s="18">
        <v>300</v>
      </c>
    </row>
    <row r="135" spans="1:15" ht="14.25" thickBot="1">
      <c r="A135" s="4">
        <f>Davalianeba!A135</f>
        <v>526</v>
      </c>
      <c r="B135" s="38" t="str">
        <f>Davalianeba!B135</f>
        <v>i.jinWvelaZe</v>
      </c>
      <c r="C135" s="26">
        <f t="shared" si="1"/>
        <v>1450</v>
      </c>
      <c r="D135" s="18"/>
      <c r="E135" s="18"/>
      <c r="F135" s="18"/>
      <c r="G135" s="18"/>
      <c r="H135" s="18">
        <v>400</v>
      </c>
      <c r="I135" s="18"/>
      <c r="J135" s="18">
        <v>400</v>
      </c>
      <c r="K135" s="18">
        <v>450</v>
      </c>
      <c r="L135" s="18"/>
      <c r="M135" s="18"/>
      <c r="N135" s="18"/>
      <c r="O135" s="18">
        <v>200</v>
      </c>
    </row>
    <row r="136" spans="1:15" ht="14.25" thickBot="1">
      <c r="A136" s="4">
        <f>Davalianeba!A136</f>
        <v>527</v>
      </c>
      <c r="B136" s="38" t="str">
        <f>Davalianeba!B136</f>
        <v>T. odiSaria</v>
      </c>
      <c r="C136" s="26">
        <f aca="true" t="shared" si="2" ref="C136:C141">SUM(D136:O136)</f>
        <v>1470</v>
      </c>
      <c r="D136" s="18"/>
      <c r="E136" s="18">
        <v>250</v>
      </c>
      <c r="F136" s="18">
        <v>150</v>
      </c>
      <c r="G136" s="18">
        <v>120</v>
      </c>
      <c r="H136" s="18"/>
      <c r="I136" s="18">
        <v>100</v>
      </c>
      <c r="J136" s="18"/>
      <c r="K136" s="18"/>
      <c r="L136" s="18">
        <v>80</v>
      </c>
      <c r="M136" s="18">
        <v>200</v>
      </c>
      <c r="N136" s="18">
        <v>120</v>
      </c>
      <c r="O136" s="18">
        <v>450</v>
      </c>
    </row>
    <row r="137" spans="1:15" ht="14.25" thickBot="1">
      <c r="A137" s="4">
        <f>Davalianeba!A137</f>
        <v>528</v>
      </c>
      <c r="B137" s="38" t="str">
        <f>Davalianeba!B137</f>
        <v>s.megeneiSvili</v>
      </c>
      <c r="C137" s="26">
        <f t="shared" si="2"/>
        <v>456</v>
      </c>
      <c r="D137" s="18"/>
      <c r="E137" s="18"/>
      <c r="F137" s="18"/>
      <c r="G137" s="18"/>
      <c r="H137" s="18"/>
      <c r="I137" s="18">
        <v>456</v>
      </c>
      <c r="J137" s="18"/>
      <c r="K137" s="18"/>
      <c r="L137" s="18"/>
      <c r="M137" s="18"/>
      <c r="N137" s="18"/>
      <c r="O137" s="18"/>
    </row>
    <row r="138" spans="1:15" ht="14.25" thickBot="1">
      <c r="A138" s="4">
        <f>Davalianeba!A138</f>
        <v>529</v>
      </c>
      <c r="B138" s="38" t="str">
        <f>Davalianeba!B138</f>
        <v>m. Sengelia</v>
      </c>
      <c r="C138" s="26">
        <f t="shared" si="2"/>
        <v>572</v>
      </c>
      <c r="D138" s="18">
        <v>43.5</v>
      </c>
      <c r="E138" s="18">
        <v>127.5</v>
      </c>
      <c r="F138" s="18">
        <v>112</v>
      </c>
      <c r="G138" s="18">
        <v>70</v>
      </c>
      <c r="H138" s="18"/>
      <c r="I138" s="18">
        <v>35</v>
      </c>
      <c r="J138" s="18">
        <v>37</v>
      </c>
      <c r="K138" s="18"/>
      <c r="L138" s="18">
        <v>30</v>
      </c>
      <c r="M138" s="18">
        <v>50</v>
      </c>
      <c r="N138" s="18">
        <v>31</v>
      </c>
      <c r="O138" s="18">
        <v>36</v>
      </c>
    </row>
    <row r="139" spans="1:15" ht="14.25" thickBot="1">
      <c r="A139" s="4">
        <f>Davalianeba!A139</f>
        <v>530</v>
      </c>
      <c r="B139" s="38" t="str">
        <f>Davalianeba!B139</f>
        <v>m. sulaberiZe</v>
      </c>
      <c r="C139" s="26">
        <f t="shared" si="2"/>
        <v>1120</v>
      </c>
      <c r="D139" s="18">
        <v>100</v>
      </c>
      <c r="E139" s="18">
        <v>200</v>
      </c>
      <c r="F139" s="18">
        <v>300</v>
      </c>
      <c r="G139" s="18"/>
      <c r="H139" s="18">
        <v>120</v>
      </c>
      <c r="I139" s="18"/>
      <c r="J139" s="18"/>
      <c r="K139" s="18">
        <v>200</v>
      </c>
      <c r="L139" s="18"/>
      <c r="M139" s="18"/>
      <c r="N139" s="18">
        <v>100</v>
      </c>
      <c r="O139" s="18">
        <v>100</v>
      </c>
    </row>
    <row r="140" spans="1:15" ht="14.25" thickBot="1">
      <c r="A140" s="4">
        <f>Davalianeba!A140</f>
        <v>531</v>
      </c>
      <c r="B140" s="38" t="str">
        <f>Davalianeba!B140</f>
        <v>z.favleniSvili</v>
      </c>
      <c r="C140" s="26">
        <f t="shared" si="2"/>
        <v>1123</v>
      </c>
      <c r="D140" s="18"/>
      <c r="E140" s="18">
        <v>290</v>
      </c>
      <c r="F140" s="18">
        <v>220</v>
      </c>
      <c r="G140" s="18">
        <v>220</v>
      </c>
      <c r="H140" s="18">
        <v>210</v>
      </c>
      <c r="I140" s="18"/>
      <c r="J140" s="18">
        <v>80</v>
      </c>
      <c r="K140" s="18">
        <v>60</v>
      </c>
      <c r="L140" s="18"/>
      <c r="M140" s="18"/>
      <c r="N140" s="18"/>
      <c r="O140" s="18">
        <v>43</v>
      </c>
    </row>
    <row r="141" spans="1:15" ht="14.25" thickBot="1">
      <c r="A141" s="4">
        <f>Davalianeba!A141</f>
        <v>532</v>
      </c>
      <c r="B141" s="38" t="str">
        <f>Davalianeba!B141</f>
        <v>v. giorgaZe</v>
      </c>
      <c r="C141" s="26">
        <f t="shared" si="2"/>
        <v>615.36</v>
      </c>
      <c r="D141" s="18"/>
      <c r="E141" s="18">
        <v>120</v>
      </c>
      <c r="F141" s="18"/>
      <c r="G141" s="18"/>
      <c r="H141" s="18"/>
      <c r="I141" s="18">
        <v>200</v>
      </c>
      <c r="J141" s="18"/>
      <c r="K141" s="18">
        <v>140</v>
      </c>
      <c r="L141" s="18"/>
      <c r="M141" s="18"/>
      <c r="N141" s="18"/>
      <c r="O141" s="18">
        <v>155.36</v>
      </c>
    </row>
    <row r="142" spans="1:15" ht="14.25" thickBot="1">
      <c r="A142" s="4">
        <f>Davalianeba!A142</f>
        <v>533</v>
      </c>
      <c r="B142" s="38" t="str">
        <f>Davalianeba!B142</f>
        <v>v. giorgaZe</v>
      </c>
      <c r="C142" s="39">
        <f>SUM(D142:O142)</f>
        <v>689.75</v>
      </c>
      <c r="D142" s="18"/>
      <c r="E142" s="18">
        <v>120</v>
      </c>
      <c r="F142" s="18"/>
      <c r="G142" s="18"/>
      <c r="H142" s="18"/>
      <c r="I142" s="18">
        <v>200</v>
      </c>
      <c r="J142" s="18"/>
      <c r="K142" s="18">
        <v>100</v>
      </c>
      <c r="L142" s="18"/>
      <c r="M142" s="18"/>
      <c r="N142" s="18"/>
      <c r="O142" s="18">
        <v>269.75</v>
      </c>
    </row>
    <row r="143" spans="1:15" ht="14.25" thickBot="1">
      <c r="A143" s="57" t="str">
        <f>Davalianeba!A143</f>
        <v>kz 1</v>
      </c>
      <c r="B143" s="58" t="str">
        <f>Davalianeba!B143</f>
        <v>კომერციული თევზაძე</v>
      </c>
      <c r="C143" s="61">
        <f aca="true" t="shared" si="3" ref="C143:C148">SUM(D143:O143)</f>
        <v>419</v>
      </c>
      <c r="D143" s="60"/>
      <c r="E143" s="60"/>
      <c r="F143" s="60"/>
      <c r="G143" s="60"/>
      <c r="H143" s="60"/>
      <c r="I143" s="60"/>
      <c r="J143" s="60"/>
      <c r="K143" s="60"/>
      <c r="L143" s="60">
        <v>149</v>
      </c>
      <c r="M143" s="60"/>
      <c r="N143" s="60">
        <v>170</v>
      </c>
      <c r="O143" s="60">
        <v>100</v>
      </c>
    </row>
    <row r="144" spans="1:15" ht="14.25" thickBot="1">
      <c r="A144" s="4" t="str">
        <f>Davalianeba!A144</f>
        <v>kz2</v>
      </c>
      <c r="B144" s="38">
        <f>Davalianeba!B144</f>
        <v>0</v>
      </c>
      <c r="C144" s="39">
        <f t="shared" si="3"/>
        <v>0</v>
      </c>
      <c r="D144" s="18"/>
      <c r="E144" s="18"/>
      <c r="F144" s="18"/>
      <c r="G144" s="18"/>
      <c r="H144" s="18"/>
      <c r="I144" s="18"/>
      <c r="J144" s="18"/>
      <c r="K144" s="18"/>
      <c r="L144" s="18">
        <v>0</v>
      </c>
      <c r="M144" s="18"/>
      <c r="N144" s="18"/>
      <c r="O144" s="18"/>
    </row>
    <row r="145" spans="1:15" ht="14.25" thickBot="1">
      <c r="A145" s="4" t="str">
        <f>Davalianeba!A145</f>
        <v>kz 3</v>
      </c>
      <c r="B145" s="38" t="str">
        <f>Davalianeba!B145</f>
        <v>komerciuli gamyreliZe</v>
      </c>
      <c r="C145" s="39">
        <f t="shared" si="3"/>
        <v>747.8</v>
      </c>
      <c r="D145" s="18">
        <v>30</v>
      </c>
      <c r="E145" s="18">
        <v>168</v>
      </c>
      <c r="F145" s="18">
        <v>165</v>
      </c>
      <c r="G145" s="18"/>
      <c r="H145" s="18">
        <v>137</v>
      </c>
      <c r="I145" s="18"/>
      <c r="J145" s="18">
        <v>37</v>
      </c>
      <c r="K145" s="18"/>
      <c r="L145" s="18">
        <v>40.5</v>
      </c>
      <c r="M145" s="18"/>
      <c r="N145" s="18">
        <v>87.75</v>
      </c>
      <c r="O145" s="18">
        <v>82.55</v>
      </c>
    </row>
    <row r="146" spans="1:15" ht="13.5" thickBot="1">
      <c r="A146" s="4" t="str">
        <f>Davalianeba!A146</f>
        <v>kz 4</v>
      </c>
      <c r="B146" s="290" t="str">
        <f>Davalianeba!B146</f>
        <v>MAGTI </v>
      </c>
      <c r="C146" s="39">
        <f t="shared" si="3"/>
        <v>3057.74</v>
      </c>
      <c r="D146" s="18"/>
      <c r="E146" s="18">
        <v>317.65</v>
      </c>
      <c r="F146" s="18">
        <v>264.97</v>
      </c>
      <c r="G146" s="18">
        <v>265.82</v>
      </c>
      <c r="H146" s="18">
        <v>260.13</v>
      </c>
      <c r="I146" s="18">
        <v>255.71</v>
      </c>
      <c r="J146" s="18">
        <v>256.85</v>
      </c>
      <c r="K146" s="18">
        <v>289.46</v>
      </c>
      <c r="L146" s="18">
        <v>361.93</v>
      </c>
      <c r="M146" s="18">
        <v>295.29</v>
      </c>
      <c r="N146" s="18">
        <v>252.44</v>
      </c>
      <c r="O146" s="18">
        <v>237.49</v>
      </c>
    </row>
    <row r="147" spans="1:15" ht="13.5" thickBot="1">
      <c r="A147" s="4" t="str">
        <f>Davalianeba!A147</f>
        <v>kz 5</v>
      </c>
      <c r="B147" s="295" t="str">
        <f>Davalianeba!B147</f>
        <v>GeoCell</v>
      </c>
      <c r="C147" s="39">
        <f t="shared" si="3"/>
        <v>2022.0699999999997</v>
      </c>
      <c r="D147" s="18">
        <v>119.88</v>
      </c>
      <c r="E147" s="18">
        <v>162.6</v>
      </c>
      <c r="F147" s="18">
        <v>165.16</v>
      </c>
      <c r="G147" s="18">
        <v>177.12</v>
      </c>
      <c r="H147" s="18">
        <v>174.13</v>
      </c>
      <c r="I147" s="18">
        <v>160.46</v>
      </c>
      <c r="J147" s="18">
        <v>172.9</v>
      </c>
      <c r="K147" s="18">
        <v>181.82</v>
      </c>
      <c r="L147" s="18">
        <v>196.63</v>
      </c>
      <c r="M147" s="18">
        <v>177.34</v>
      </c>
      <c r="N147" s="18">
        <v>164.88</v>
      </c>
      <c r="O147" s="18">
        <v>169.15</v>
      </c>
    </row>
    <row r="148" spans="1:15" ht="14.25" thickBot="1">
      <c r="A148" s="4">
        <f>Davalianeba!A148</f>
        <v>0</v>
      </c>
      <c r="B148" s="38">
        <f>Davalianeba!B148</f>
        <v>0</v>
      </c>
      <c r="C148" s="39">
        <f t="shared" si="3"/>
        <v>0</v>
      </c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</row>
    <row r="149" spans="1:15" ht="13.5">
      <c r="A149" s="36"/>
      <c r="B149" s="19" t="s">
        <v>121</v>
      </c>
      <c r="C149" s="54">
        <f>SUM(C7:C148)</f>
        <v>129866.79000000001</v>
      </c>
      <c r="D149" s="54">
        <f aca="true" t="shared" si="4" ref="D149:O149">SUM(D7:D148)</f>
        <v>5677.659999999999</v>
      </c>
      <c r="E149" s="54">
        <f t="shared" si="4"/>
        <v>17781.33</v>
      </c>
      <c r="F149" s="54">
        <f t="shared" si="4"/>
        <v>16067.57</v>
      </c>
      <c r="G149" s="54">
        <f t="shared" si="4"/>
        <v>7618.579999999999</v>
      </c>
      <c r="H149" s="54">
        <f t="shared" si="4"/>
        <v>7044.610000000001</v>
      </c>
      <c r="I149" s="54">
        <f t="shared" si="4"/>
        <v>7897.87</v>
      </c>
      <c r="J149" s="54">
        <f t="shared" si="4"/>
        <v>12670.74</v>
      </c>
      <c r="K149" s="54">
        <f t="shared" si="4"/>
        <v>8008.44</v>
      </c>
      <c r="L149" s="54">
        <f t="shared" si="4"/>
        <v>6590.910000000001</v>
      </c>
      <c r="M149" s="54">
        <f t="shared" si="4"/>
        <v>10249.300000000001</v>
      </c>
      <c r="N149" s="54">
        <f t="shared" si="4"/>
        <v>10038.89</v>
      </c>
      <c r="O149" s="54">
        <f t="shared" si="4"/>
        <v>20220.890000000007</v>
      </c>
    </row>
    <row r="150" spans="3:15" ht="13.5">
      <c r="C150" s="2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3.5">
      <c r="A151" s="9"/>
      <c r="B151" s="10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3.5">
      <c r="A152" s="351"/>
      <c r="B152" s="352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3.5">
      <c r="A153" s="9"/>
      <c r="B153" s="10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3.5">
      <c r="A154" s="9"/>
      <c r="B154" s="10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3.5">
      <c r="A155" s="9"/>
      <c r="B155" s="10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3.5">
      <c r="A156" s="9"/>
      <c r="B156" s="10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15" ht="13.5">
      <c r="A157" s="9"/>
      <c r="B157" s="10"/>
      <c r="C157" s="40"/>
      <c r="D157" s="41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</row>
    <row r="158" spans="1:15" ht="13.5">
      <c r="A158" s="9"/>
      <c r="B158" s="10"/>
      <c r="C158" s="40"/>
      <c r="D158" s="41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</row>
    <row r="159" spans="1:4" ht="13.5">
      <c r="A159" s="9"/>
      <c r="B159" s="10"/>
      <c r="C159" s="42"/>
      <c r="D159" s="9"/>
    </row>
    <row r="160" spans="1:4" ht="13.5">
      <c r="A160" s="9"/>
      <c r="B160" s="10"/>
      <c r="C160" s="42"/>
      <c r="D160" s="9"/>
    </row>
    <row r="161" spans="1:4" ht="13.5">
      <c r="A161" s="9"/>
      <c r="B161" s="10"/>
      <c r="C161" s="42"/>
      <c r="D161" s="9"/>
    </row>
    <row r="162" spans="1:4" ht="13.5">
      <c r="A162" s="9"/>
      <c r="B162" s="10"/>
      <c r="C162" s="42"/>
      <c r="D162" s="9"/>
    </row>
    <row r="163" spans="1:4" ht="13.5">
      <c r="A163" s="9"/>
      <c r="B163" s="10"/>
      <c r="C163" s="42"/>
      <c r="D163" s="9"/>
    </row>
  </sheetData>
  <sheetProtection sheet="1" selectLockedCells="1"/>
  <mergeCells count="5">
    <mergeCell ref="A152:B152"/>
    <mergeCell ref="D5:O5"/>
    <mergeCell ref="C5:C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5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F135" sqref="F135"/>
    </sheetView>
  </sheetViews>
  <sheetFormatPr defaultColWidth="9.140625" defaultRowHeight="12.75"/>
  <cols>
    <col min="1" max="1" width="4.57421875" style="1" customWidth="1"/>
    <col min="2" max="2" width="28.421875" style="45" customWidth="1"/>
    <col min="3" max="3" width="9.140625" style="3" customWidth="1"/>
    <col min="4" max="16384" width="9.140625" style="1" customWidth="1"/>
  </cols>
  <sheetData>
    <row r="1" ht="15.75">
      <c r="B1" s="44" t="s">
        <v>131</v>
      </c>
    </row>
    <row r="2" ht="14.25" thickBot="1">
      <c r="C2" s="22"/>
    </row>
    <row r="3" spans="1:15" ht="13.5" thickBot="1">
      <c r="A3" s="367" t="s">
        <v>60</v>
      </c>
      <c r="B3" s="369" t="s">
        <v>3</v>
      </c>
      <c r="C3" s="371" t="s">
        <v>2</v>
      </c>
      <c r="D3" s="373">
        <f>Davalianeba!E1</f>
        <v>2016</v>
      </c>
      <c r="E3" s="374"/>
      <c r="F3" s="374"/>
      <c r="G3" s="374"/>
      <c r="H3" s="374"/>
      <c r="I3" s="374"/>
      <c r="J3" s="374"/>
      <c r="K3" s="375"/>
      <c r="L3" s="375"/>
      <c r="M3" s="375"/>
      <c r="N3" s="375"/>
      <c r="O3" s="376"/>
    </row>
    <row r="4" spans="1:15" ht="13.5" thickBot="1">
      <c r="A4" s="368"/>
      <c r="B4" s="370"/>
      <c r="C4" s="372"/>
      <c r="D4" s="23" t="s">
        <v>79</v>
      </c>
      <c r="E4" s="24" t="s">
        <v>80</v>
      </c>
      <c r="F4" s="24" t="s">
        <v>81</v>
      </c>
      <c r="G4" s="24" t="s">
        <v>82</v>
      </c>
      <c r="H4" s="24" t="s">
        <v>83</v>
      </c>
      <c r="I4" s="24" t="s">
        <v>84</v>
      </c>
      <c r="J4" s="24" t="s">
        <v>71</v>
      </c>
      <c r="K4" s="24" t="s">
        <v>72</v>
      </c>
      <c r="L4" s="24" t="s">
        <v>73</v>
      </c>
      <c r="M4" s="24" t="s">
        <v>74</v>
      </c>
      <c r="N4" s="24" t="s">
        <v>75</v>
      </c>
      <c r="O4" s="25" t="s">
        <v>76</v>
      </c>
    </row>
    <row r="5" spans="1:15" ht="19.5" customHeight="1" thickBot="1">
      <c r="A5" s="4">
        <f>Davalianeba!A7</f>
        <v>101</v>
      </c>
      <c r="B5" s="43" t="str">
        <f>Davalianeba!B7</f>
        <v>baqraZe maka</v>
      </c>
      <c r="C5" s="26">
        <f>SUM(D5:O5)</f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" customHeight="1" thickBot="1">
      <c r="A6" s="4">
        <f>Davalianeba!A8</f>
        <v>102</v>
      </c>
      <c r="B6" s="43" t="str">
        <f>Davalianeba!B8</f>
        <v>baqraZe</v>
      </c>
      <c r="C6" s="26">
        <f aca="true" t="shared" si="0" ref="C6:C69">SUM(D6:O6)</f>
        <v>9.56</v>
      </c>
      <c r="D6" s="18"/>
      <c r="E6" s="18"/>
      <c r="F6" s="18">
        <v>9.56</v>
      </c>
      <c r="G6" s="18"/>
      <c r="H6" s="18"/>
      <c r="I6" s="18"/>
      <c r="J6" s="18"/>
      <c r="K6" s="18"/>
      <c r="L6" s="18"/>
      <c r="M6" s="18"/>
      <c r="N6" s="18"/>
      <c r="O6" s="18"/>
    </row>
    <row r="7" spans="1:15" ht="16.5" customHeight="1" thickBot="1">
      <c r="A7" s="4">
        <f>Davalianeba!A9</f>
        <v>103</v>
      </c>
      <c r="B7" s="43" t="str">
        <f>Davalianeba!B9</f>
        <v>b.saluqvaZe - oTari</v>
      </c>
      <c r="C7" s="26">
        <f t="shared" si="0"/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ht="14.25" thickBot="1">
      <c r="A8" s="4">
        <f>Davalianeba!A10</f>
        <v>104</v>
      </c>
      <c r="B8" s="43" t="str">
        <f>Davalianeba!B10</f>
        <v>წულეისკირი ვანიკო </v>
      </c>
      <c r="C8" s="26">
        <f t="shared" si="0"/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ht="14.25" thickBot="1">
      <c r="A9" s="4">
        <f>Davalianeba!A11</f>
        <v>105</v>
      </c>
      <c r="B9" s="43" t="str">
        <f>Davalianeba!B11</f>
        <v>მ.არეშიძე</v>
      </c>
      <c r="C9" s="26">
        <f t="shared" si="0"/>
        <v>10.59</v>
      </c>
      <c r="D9" s="18"/>
      <c r="E9" s="18"/>
      <c r="F9" s="18">
        <v>10.59</v>
      </c>
      <c r="G9" s="18"/>
      <c r="H9" s="18"/>
      <c r="I9" s="18"/>
      <c r="J9" s="18"/>
      <c r="K9" s="18"/>
      <c r="L9" s="18"/>
      <c r="M9" s="18"/>
      <c r="N9" s="18"/>
      <c r="O9" s="18"/>
    </row>
    <row r="10" spans="1:15" ht="14.25" thickBot="1">
      <c r="A10" s="4">
        <f>Davalianeba!A12</f>
        <v>106</v>
      </c>
      <c r="B10" s="43" t="str">
        <f>Davalianeba!B12</f>
        <v>yaziaSvili</v>
      </c>
      <c r="C10" s="26">
        <f t="shared" si="0"/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4.25" thickBot="1">
      <c r="A11" s="4">
        <f>Davalianeba!A13</f>
        <v>107</v>
      </c>
      <c r="B11" s="43" t="str">
        <f>Davalianeba!B13</f>
        <v>m.saluqvaZe</v>
      </c>
      <c r="C11" s="26">
        <f>SUM(D11:O11)</f>
        <v>12.16</v>
      </c>
      <c r="D11" s="18"/>
      <c r="E11" s="18"/>
      <c r="F11" s="18">
        <v>12.16</v>
      </c>
      <c r="G11" s="18"/>
      <c r="H11" s="18"/>
      <c r="I11" s="18"/>
      <c r="J11" s="18"/>
      <c r="K11" s="18"/>
      <c r="L11" s="18"/>
      <c r="M11" s="18"/>
      <c r="N11" s="18"/>
      <c r="O11" s="18"/>
    </row>
    <row r="12" spans="1:15" ht="14.25" thickBot="1">
      <c r="A12" s="4">
        <f>Davalianeba!A14</f>
        <v>108</v>
      </c>
      <c r="B12" s="43" t="str">
        <f>Davalianeba!B14</f>
        <v>WanuyvaZe</v>
      </c>
      <c r="C12" s="26">
        <f t="shared" si="0"/>
        <v>26.82</v>
      </c>
      <c r="D12" s="18"/>
      <c r="E12" s="18"/>
      <c r="F12" s="18">
        <v>26.82</v>
      </c>
      <c r="G12" s="18"/>
      <c r="H12" s="18"/>
      <c r="I12" s="18"/>
      <c r="J12" s="18"/>
      <c r="K12" s="18"/>
      <c r="L12" s="18"/>
      <c r="M12" s="18"/>
      <c r="N12" s="18"/>
      <c r="O12" s="18"/>
    </row>
    <row r="13" spans="1:15" ht="14.25" thickBot="1">
      <c r="A13" s="4">
        <f>Davalianeba!A15</f>
        <v>109</v>
      </c>
      <c r="B13" s="43" t="str">
        <f>Davalianeba!B15</f>
        <v>მ.თევზაძე</v>
      </c>
      <c r="C13" s="26">
        <f t="shared" si="0"/>
        <v>0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5" ht="14.25" thickBot="1">
      <c r="A14" s="4">
        <f>Davalianeba!A16</f>
        <v>110</v>
      </c>
      <c r="B14" s="43" t="str">
        <f>Davalianeba!B16</f>
        <v>r.Wubabria</v>
      </c>
      <c r="C14" s="26">
        <f t="shared" si="0"/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14.25" thickBot="1">
      <c r="A15" s="4">
        <f>Davalianeba!A17</f>
        <v>111</v>
      </c>
      <c r="B15" s="43" t="str">
        <f>Davalianeba!B17</f>
        <v>jayeli</v>
      </c>
      <c r="C15" s="26">
        <f t="shared" si="0"/>
        <v>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14.25" thickBot="1">
      <c r="A16" s="4">
        <f>Davalianeba!A18</f>
        <v>112</v>
      </c>
      <c r="B16" s="43" t="str">
        <f>Davalianeba!B18</f>
        <v>ტ.კირილინა</v>
      </c>
      <c r="C16" s="26">
        <f t="shared" si="0"/>
        <v>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spans="1:15" ht="14.25" thickBot="1">
      <c r="A17" s="4">
        <f>Davalianeba!A19</f>
        <v>113</v>
      </c>
      <c r="B17" s="43" t="str">
        <f>Davalianeba!B19</f>
        <v>xoferia</v>
      </c>
      <c r="C17" s="26">
        <f t="shared" si="0"/>
        <v>24.91</v>
      </c>
      <c r="D17" s="18"/>
      <c r="E17" s="18"/>
      <c r="F17" s="18">
        <v>24.91</v>
      </c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4.25" thickBot="1">
      <c r="A18" s="4">
        <f>Davalianeba!A20</f>
        <v>114</v>
      </c>
      <c r="B18" s="43" t="str">
        <f>Davalianeba!B20</f>
        <v>q.qavTaraZe</v>
      </c>
      <c r="C18" s="26">
        <f t="shared" si="0"/>
        <v>12.36</v>
      </c>
      <c r="D18" s="18"/>
      <c r="E18" s="18"/>
      <c r="F18" s="18">
        <v>12.36</v>
      </c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4.25" thickBot="1">
      <c r="A19" s="4">
        <f>Davalianeba!A21</f>
        <v>115</v>
      </c>
      <c r="B19" s="43" t="str">
        <f>Davalianeba!B21</f>
        <v>v.agaJanovi</v>
      </c>
      <c r="C19" s="26">
        <f t="shared" si="0"/>
        <v>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4.25" thickBot="1">
      <c r="A20" s="4">
        <f>Davalianeba!A22</f>
        <v>116</v>
      </c>
      <c r="B20" s="43" t="str">
        <f>Davalianeba!B22</f>
        <v>enuqiZe</v>
      </c>
      <c r="C20" s="26">
        <f t="shared" si="0"/>
        <v>0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</row>
    <row r="21" spans="1:15" ht="14.25" thickBot="1">
      <c r="A21" s="4">
        <f>Davalianeba!A23</f>
        <v>117</v>
      </c>
      <c r="B21" s="43" t="str">
        <f>Davalianeba!B23</f>
        <v>g.abesaZe</v>
      </c>
      <c r="C21" s="26">
        <f t="shared" si="0"/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14.25" thickBot="1">
      <c r="A22" s="4">
        <f>Davalianeba!A24</f>
        <v>118</v>
      </c>
      <c r="B22" s="43" t="str">
        <f>Davalianeba!B24</f>
        <v>g.abesaZe</v>
      </c>
      <c r="C22" s="26">
        <f t="shared" si="0"/>
        <v>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1:15" ht="14.25" thickBot="1">
      <c r="A23" s="4">
        <f>Davalianeba!A25</f>
        <v>119</v>
      </c>
      <c r="B23" s="43" t="str">
        <f>Davalianeba!B25</f>
        <v>ambokaZe</v>
      </c>
      <c r="C23" s="26">
        <f t="shared" si="0"/>
        <v>0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5" ht="14.25" thickBot="1">
      <c r="A24" s="4">
        <f>Davalianeba!A26</f>
        <v>120</v>
      </c>
      <c r="B24" s="43" t="str">
        <f>Davalianeba!B26</f>
        <v>n.yuraSvili</v>
      </c>
      <c r="C24" s="26">
        <f t="shared" si="0"/>
        <v>0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4.25" thickBot="1">
      <c r="A25" s="4">
        <f>Davalianeba!A27</f>
        <v>121</v>
      </c>
      <c r="B25" s="43" t="str">
        <f>Davalianeba!B27</f>
        <v>n.yuraSvili</v>
      </c>
      <c r="C25" s="26">
        <f t="shared" si="0"/>
        <v>0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4.25" thickBot="1">
      <c r="A26" s="4">
        <f>Davalianeba!A28</f>
        <v>122</v>
      </c>
      <c r="B26" s="43" t="str">
        <f>Davalianeba!B28</f>
        <v>s.gogiaSvili</v>
      </c>
      <c r="C26" s="26">
        <f t="shared" si="0"/>
        <v>0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4.25" thickBot="1">
      <c r="A27" s="4">
        <f>Davalianeba!A29</f>
        <v>123</v>
      </c>
      <c r="B27" s="43" t="str">
        <f>Davalianeba!B29</f>
        <v>g.jabadari</v>
      </c>
      <c r="C27" s="26">
        <f t="shared" si="0"/>
        <v>0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4.25" thickBot="1">
      <c r="A28" s="4">
        <f>Davalianeba!A30</f>
        <v>124</v>
      </c>
      <c r="B28" s="43" t="str">
        <f>Davalianeba!B30</f>
        <v>g.jabadari</v>
      </c>
      <c r="C28" s="26">
        <f t="shared" si="0"/>
        <v>0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ht="14.25" thickBot="1">
      <c r="A29" s="57">
        <f>Davalianeba!A31</f>
        <v>201</v>
      </c>
      <c r="B29" s="62" t="str">
        <f>Davalianeba!B31</f>
        <v>xaratiSvili</v>
      </c>
      <c r="C29" s="59">
        <f t="shared" si="0"/>
        <v>0</v>
      </c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</row>
    <row r="30" spans="1:15" ht="14.25" thickBot="1">
      <c r="A30" s="4">
        <f>Davalianeba!A32</f>
        <v>202</v>
      </c>
      <c r="B30" s="43" t="str">
        <f>Davalianeba!B32</f>
        <v>d. cxakaia</v>
      </c>
      <c r="C30" s="26">
        <f t="shared" si="0"/>
        <v>15.78</v>
      </c>
      <c r="D30" s="18"/>
      <c r="E30" s="18"/>
      <c r="F30" s="18">
        <v>15.78</v>
      </c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4.25" thickBot="1">
      <c r="A31" s="4">
        <f>Davalianeba!A33</f>
        <v>203</v>
      </c>
      <c r="B31" s="43" t="str">
        <f>Davalianeba!B33</f>
        <v>d. cxakaia</v>
      </c>
      <c r="C31" s="26">
        <f t="shared" si="0"/>
        <v>16.22</v>
      </c>
      <c r="D31" s="18"/>
      <c r="E31" s="18"/>
      <c r="F31" s="18">
        <v>16.22</v>
      </c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14.25" thickBot="1">
      <c r="A32" s="4">
        <f>Davalianeba!A34</f>
        <v>204</v>
      </c>
      <c r="B32" s="43" t="str">
        <f>Davalianeba!B34</f>
        <v>T. nasiZe (gia)</v>
      </c>
      <c r="C32" s="26">
        <f t="shared" si="0"/>
        <v>11.06</v>
      </c>
      <c r="D32" s="18"/>
      <c r="E32" s="18"/>
      <c r="F32" s="18">
        <v>11.06</v>
      </c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4.25" thickBot="1">
      <c r="A33" s="4">
        <f>Davalianeba!A35</f>
        <v>205</v>
      </c>
      <c r="B33" s="43" t="str">
        <f>Davalianeba!B35</f>
        <v>T. nasiZe</v>
      </c>
      <c r="C33" s="26">
        <f t="shared" si="0"/>
        <v>10.96</v>
      </c>
      <c r="D33" s="18"/>
      <c r="E33" s="18"/>
      <c r="F33" s="18">
        <v>10.96</v>
      </c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14.25" thickBot="1">
      <c r="A34" s="4">
        <f>Davalianeba!A36</f>
        <v>206</v>
      </c>
      <c r="B34" s="43" t="str">
        <f>Davalianeba!B36</f>
        <v>d. CxeiZe</v>
      </c>
      <c r="C34" s="26">
        <f t="shared" si="0"/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4.25" thickBot="1">
      <c r="A35" s="4">
        <f>Davalianeba!A37</f>
        <v>207</v>
      </c>
      <c r="B35" s="43" t="str">
        <f>Davalianeba!B37</f>
        <v>d. CxeiZe</v>
      </c>
      <c r="C35" s="26">
        <f t="shared" si="0"/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4.25" thickBot="1">
      <c r="A36" s="4">
        <f>Davalianeba!A38</f>
        <v>208</v>
      </c>
      <c r="B36" s="43" t="str">
        <f>Davalianeba!B38</f>
        <v>sirbilaZe irma</v>
      </c>
      <c r="C36" s="26">
        <f t="shared" si="0"/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14.25" thickBot="1">
      <c r="A37" s="4">
        <f>Davalianeba!A39</f>
        <v>209</v>
      </c>
      <c r="B37" s="43" t="str">
        <f>Davalianeba!B39</f>
        <v>sirbilaZe irma</v>
      </c>
      <c r="C37" s="26">
        <f t="shared" si="0"/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4.25" thickBot="1">
      <c r="A38" s="4">
        <f>Davalianeba!A40</f>
        <v>210</v>
      </c>
      <c r="B38" s="43" t="str">
        <f>Davalianeba!B40</f>
        <v>marina maisuraZe</v>
      </c>
      <c r="C38" s="26">
        <f t="shared" si="0"/>
        <v>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4.25" thickBot="1">
      <c r="A39" s="4">
        <f>Davalianeba!A41</f>
        <v>211</v>
      </c>
      <c r="B39" s="43" t="str">
        <f>Davalianeba!B41</f>
        <v>Salva maisuraZe</v>
      </c>
      <c r="C39" s="26">
        <f t="shared" si="0"/>
        <v>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4.25" thickBot="1">
      <c r="A40" s="4">
        <f>Davalianeba!A42</f>
        <v>212</v>
      </c>
      <c r="B40" s="43" t="str">
        <f>Davalianeba!B42</f>
        <v>sulikaSvili</v>
      </c>
      <c r="C40" s="26">
        <f t="shared" si="0"/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14.25" thickBot="1">
      <c r="A41" s="4">
        <f>Davalianeba!A43</f>
        <v>213</v>
      </c>
      <c r="B41" s="43" t="str">
        <f>Davalianeba!B43</f>
        <v>z. bokuCava</v>
      </c>
      <c r="C41" s="26">
        <f t="shared" si="0"/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14.25" thickBot="1">
      <c r="A42" s="4">
        <f>Davalianeba!A44</f>
        <v>214</v>
      </c>
      <c r="B42" s="43" t="str">
        <f>Davalianeba!B44</f>
        <v>z. bokuCava</v>
      </c>
      <c r="C42" s="26">
        <f t="shared" si="0"/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14.25" thickBot="1">
      <c r="A43" s="4">
        <f>Davalianeba!A45</f>
        <v>215</v>
      </c>
      <c r="B43" s="43" t="str">
        <f>Davalianeba!B45</f>
        <v>l. sanikiZe</v>
      </c>
      <c r="C43" s="26">
        <f t="shared" si="0"/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14.25" thickBot="1">
      <c r="A44" s="4">
        <f>Davalianeba!A46</f>
        <v>216</v>
      </c>
      <c r="B44" s="43" t="str">
        <f>Davalianeba!B46</f>
        <v>kaxniaSvili</v>
      </c>
      <c r="C44" s="26">
        <f t="shared" si="0"/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14.25" thickBot="1">
      <c r="A45" s="4">
        <f>Davalianeba!A47</f>
        <v>217</v>
      </c>
      <c r="B45" s="43" t="str">
        <f>Davalianeba!B47</f>
        <v>kaxniaSvili</v>
      </c>
      <c r="C45" s="26">
        <f t="shared" si="0"/>
        <v>0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4.25" thickBot="1">
      <c r="A46" s="4">
        <f>Davalianeba!A48</f>
        <v>218</v>
      </c>
      <c r="B46" s="43" t="str">
        <f>Davalianeba!B48</f>
        <v>n.iakobiSvili - v.maRraZe</v>
      </c>
      <c r="C46" s="26">
        <f t="shared" si="0"/>
        <v>0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14.25" thickBot="1">
      <c r="A47" s="4">
        <f>Davalianeba!A49</f>
        <v>219</v>
      </c>
      <c r="B47" s="43" t="str">
        <f>Davalianeba!B49</f>
        <v>m.narsia</v>
      </c>
      <c r="C47" s="26">
        <f t="shared" si="0"/>
        <v>0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4.25" thickBot="1">
      <c r="A48" s="4">
        <f>Davalianeba!A50</f>
        <v>220</v>
      </c>
      <c r="B48" s="43" t="str">
        <f>Davalianeba!B50</f>
        <v>a.kikaliSvili</v>
      </c>
      <c r="C48" s="26">
        <f t="shared" si="0"/>
        <v>40.76</v>
      </c>
      <c r="D48" s="18"/>
      <c r="E48" s="18"/>
      <c r="F48" s="18">
        <v>40.76</v>
      </c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4.25" thickBot="1">
      <c r="A49" s="4">
        <f>Davalianeba!A51</f>
        <v>221</v>
      </c>
      <c r="B49" s="43" t="str">
        <f>Davalianeba!B51</f>
        <v>ნ.კობერიძე</v>
      </c>
      <c r="C49" s="26">
        <f t="shared" si="0"/>
        <v>0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4.25" thickBot="1">
      <c r="A50" s="4">
        <f>Davalianeba!A52</f>
        <v>222</v>
      </c>
      <c r="B50" s="43" t="str">
        <f>Davalianeba!B52</f>
        <v>Tabagari</v>
      </c>
      <c r="C50" s="26">
        <f t="shared" si="0"/>
        <v>63.29</v>
      </c>
      <c r="D50" s="18"/>
      <c r="E50" s="18"/>
      <c r="F50" s="18">
        <v>63.29</v>
      </c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4.25" thickBot="1">
      <c r="A51" s="4">
        <f>Davalianeba!A53</f>
        <v>223</v>
      </c>
      <c r="B51" s="43" t="str">
        <f>Davalianeba!B53</f>
        <v>ambokaZe</v>
      </c>
      <c r="C51" s="26">
        <f t="shared" si="0"/>
        <v>0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4.25" thickBot="1">
      <c r="A52" s="4">
        <f>Davalianeba!A54</f>
        <v>224</v>
      </c>
      <c r="B52" s="43" t="str">
        <f>Davalianeba!B54</f>
        <v>n. Zagania</v>
      </c>
      <c r="C52" s="26">
        <f t="shared" si="0"/>
        <v>0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18" customHeight="1" thickBot="1">
      <c r="A53" s="4">
        <f>Davalianeba!A55</f>
        <v>225</v>
      </c>
      <c r="B53" s="43" t="str">
        <f>Davalianeba!B55</f>
        <v>nikolaiSvili -a.kakoiSvili</v>
      </c>
      <c r="C53" s="26">
        <f t="shared" si="0"/>
        <v>0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</row>
    <row r="54" spans="1:15" ht="14.25" thickBot="1">
      <c r="A54" s="4">
        <f>Davalianeba!A56</f>
        <v>226</v>
      </c>
      <c r="B54" s="43" t="str">
        <f>Davalianeba!B56</f>
        <v>m.cxvediani</v>
      </c>
      <c r="C54" s="26">
        <f t="shared" si="0"/>
        <v>0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ht="14.25" thickBot="1">
      <c r="A55" s="4">
        <f>Davalianeba!A57</f>
        <v>227</v>
      </c>
      <c r="B55" s="43" t="str">
        <f>Davalianeba!B57</f>
        <v>დ/ბაინდურაშვილი</v>
      </c>
      <c r="C55" s="26">
        <f t="shared" si="0"/>
        <v>0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</row>
    <row r="56" spans="1:15" ht="14.25" thickBot="1">
      <c r="A56" s="35">
        <f>Davalianeba!A58</f>
        <v>301</v>
      </c>
      <c r="B56" s="46" t="str">
        <f>Davalianeba!B58</f>
        <v>n. balaxaZe</v>
      </c>
      <c r="C56" s="59">
        <f t="shared" si="0"/>
        <v>0</v>
      </c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</row>
    <row r="57" spans="1:15" ht="14.25" thickBot="1">
      <c r="A57" s="4">
        <f>Davalianeba!A59</f>
        <v>302</v>
      </c>
      <c r="B57" s="43" t="str">
        <f>Davalianeba!B59</f>
        <v>g.gugava</v>
      </c>
      <c r="C57" s="26">
        <f t="shared" si="0"/>
        <v>0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</row>
    <row r="58" spans="1:15" ht="14.25" thickBot="1">
      <c r="A58" s="4">
        <f>Davalianeba!A60</f>
        <v>303</v>
      </c>
      <c r="B58" s="43" t="str">
        <f>Davalianeba!B60</f>
        <v>მ.შეწირული</v>
      </c>
      <c r="C58" s="26">
        <f t="shared" si="0"/>
        <v>0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</row>
    <row r="59" spans="1:15" ht="14.25" thickBot="1">
      <c r="A59" s="4">
        <f>Davalianeba!A61</f>
        <v>304</v>
      </c>
      <c r="B59" s="43" t="str">
        <f>Davalianeba!B61</f>
        <v>g. bejaniSvili</v>
      </c>
      <c r="C59" s="26">
        <f t="shared" si="0"/>
        <v>0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</row>
    <row r="60" spans="1:15" ht="14.25" thickBot="1">
      <c r="A60" s="4">
        <f>Davalianeba!A62</f>
        <v>305</v>
      </c>
      <c r="B60" s="43" t="str">
        <f>Davalianeba!B62</f>
        <v>T. baxsoliani</v>
      </c>
      <c r="C60" s="26">
        <f t="shared" si="0"/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ht="14.25" thickBot="1">
      <c r="A61" s="4">
        <f>Davalianeba!A63</f>
        <v>306</v>
      </c>
      <c r="B61" s="43" t="str">
        <f>Davalianeba!B63</f>
        <v>e. SaviSvili</v>
      </c>
      <c r="C61" s="26">
        <f t="shared" si="0"/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ht="14.25" thickBot="1">
      <c r="A62" s="4">
        <f>Davalianeba!A64</f>
        <v>307</v>
      </c>
      <c r="B62" s="43" t="str">
        <f>Davalianeba!B64</f>
        <v>i.gabadadze</v>
      </c>
      <c r="C62" s="26">
        <f t="shared" si="0"/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ht="14.25" thickBot="1">
      <c r="A63" s="4">
        <f>Davalianeba!A65</f>
        <v>308</v>
      </c>
      <c r="B63" s="43" t="str">
        <f>Davalianeba!B65</f>
        <v>mesxaZe</v>
      </c>
      <c r="C63" s="26">
        <f t="shared" si="0"/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ht="14.25" thickBot="1">
      <c r="A64" s="4">
        <f>Davalianeba!A66</f>
        <v>309</v>
      </c>
      <c r="B64" s="43" t="str">
        <f>Davalianeba!B66</f>
        <v>T. leJava</v>
      </c>
      <c r="C64" s="26">
        <f t="shared" si="0"/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ht="14.25" thickBot="1">
      <c r="A65" s="4">
        <f>Davalianeba!A67</f>
        <v>310</v>
      </c>
      <c r="B65" s="43" t="str">
        <f>Davalianeba!B67</f>
        <v>n. cincabaZe-noRaideli</v>
      </c>
      <c r="C65" s="26">
        <f t="shared" si="0"/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ht="14.25" thickBot="1">
      <c r="A66" s="4">
        <f>Davalianeba!A68</f>
        <v>311</v>
      </c>
      <c r="B66" s="43" t="str">
        <f>Davalianeba!B68</f>
        <v>n. cincabaZe-noRaideli</v>
      </c>
      <c r="C66" s="26">
        <f t="shared" si="0"/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</row>
    <row r="67" spans="1:15" ht="14.25" thickBot="1">
      <c r="A67" s="4">
        <f>Davalianeba!A69</f>
        <v>312</v>
      </c>
      <c r="B67" s="43" t="str">
        <f>Davalianeba!B69</f>
        <v>sulikaSvili</v>
      </c>
      <c r="C67" s="26">
        <f t="shared" si="0"/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ht="14.25" thickBot="1">
      <c r="A68" s="4">
        <f>Davalianeba!A70</f>
        <v>313</v>
      </c>
      <c r="B68" s="43" t="str">
        <f>Davalianeba!B70</f>
        <v>sulikaSvili</v>
      </c>
      <c r="C68" s="26">
        <f t="shared" si="0"/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ht="14.25" thickBot="1">
      <c r="A69" s="4">
        <f>Davalianeba!A71</f>
        <v>314</v>
      </c>
      <c r="B69" s="43" t="str">
        <f>Davalianeba!B71</f>
        <v>beraZe</v>
      </c>
      <c r="C69" s="26">
        <f t="shared" si="0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</row>
    <row r="70" spans="1:15" ht="14.25" thickBot="1">
      <c r="A70" s="4">
        <f>Davalianeba!A72</f>
        <v>315</v>
      </c>
      <c r="B70" s="43" t="str">
        <f>Davalianeba!B72</f>
        <v>gugunaZe</v>
      </c>
      <c r="C70" s="26">
        <f aca="true" t="shared" si="1" ref="C70:C133">SUM(D70:O70)</f>
        <v>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5" ht="14.25" thickBot="1">
      <c r="A71" s="4">
        <f>Davalianeba!A73</f>
        <v>316</v>
      </c>
      <c r="B71" s="43" t="str">
        <f>Davalianeba!B73</f>
        <v>i.gabriCiZe</v>
      </c>
      <c r="C71" s="26">
        <f t="shared" si="1"/>
        <v>0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ht="14.25" thickBot="1">
      <c r="A72" s="4">
        <f>Davalianeba!A74</f>
        <v>317</v>
      </c>
      <c r="B72" s="43" t="str">
        <f>Davalianeba!B74</f>
        <v>konsuliani</v>
      </c>
      <c r="C72" s="26">
        <f t="shared" si="1"/>
        <v>23.49</v>
      </c>
      <c r="D72" s="18"/>
      <c r="E72" s="18"/>
      <c r="F72" s="18">
        <v>23.49</v>
      </c>
      <c r="G72" s="18"/>
      <c r="H72" s="18"/>
      <c r="I72" s="18"/>
      <c r="J72" s="18"/>
      <c r="K72" s="18"/>
      <c r="L72" s="18"/>
      <c r="M72" s="18"/>
      <c r="N72" s="18"/>
      <c r="O72" s="18"/>
    </row>
    <row r="73" spans="1:15" ht="14.25" thickBot="1">
      <c r="A73" s="4">
        <f>Davalianeba!A75</f>
        <v>318</v>
      </c>
      <c r="B73" s="43" t="str">
        <f>Davalianeba!B75</f>
        <v>a. kereseliZe</v>
      </c>
      <c r="C73" s="26">
        <f t="shared" si="1"/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ht="14.25" thickBot="1">
      <c r="A74" s="4">
        <f>Davalianeba!A76</f>
        <v>319</v>
      </c>
      <c r="B74" s="43" t="str">
        <f>Davalianeba!B76</f>
        <v>დ.კვეზერელი</v>
      </c>
      <c r="C74" s="26">
        <f t="shared" si="1"/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5" ht="14.25" thickBot="1">
      <c r="A75" s="4">
        <f>Davalianeba!A77</f>
        <v>320</v>
      </c>
      <c r="B75" s="43" t="str">
        <f>Davalianeba!B77</f>
        <v>დ.კვეზერელი</v>
      </c>
      <c r="C75" s="26">
        <f t="shared" si="1"/>
        <v>0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ht="14.25" thickBot="1">
      <c r="A76" s="4">
        <f>Davalianeba!A78</f>
        <v>321</v>
      </c>
      <c r="B76" s="43" t="str">
        <f>Davalianeba!B78</f>
        <v>t.maCutaZe</v>
      </c>
      <c r="C76" s="26">
        <f t="shared" si="1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</row>
    <row r="77" spans="1:15" ht="14.25" thickBot="1">
      <c r="A77" s="4">
        <f>Davalianeba!A79</f>
        <v>322</v>
      </c>
      <c r="B77" s="43" t="str">
        <f>Davalianeba!B79</f>
        <v>leri indoSvili</v>
      </c>
      <c r="C77" s="26">
        <f t="shared" si="1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ht="14.25" thickBot="1">
      <c r="A78" s="4">
        <f>Davalianeba!A80</f>
        <v>323</v>
      </c>
      <c r="B78" s="43" t="str">
        <f>Davalianeba!B80</f>
        <v>leri indoSvili</v>
      </c>
      <c r="C78" s="26">
        <f t="shared" si="1"/>
        <v>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14.25" thickBot="1">
      <c r="A79" s="4">
        <f>Davalianeba!A81</f>
        <v>324</v>
      </c>
      <c r="B79" s="43" t="str">
        <f>Davalianeba!B81</f>
        <v>n. lekiSvili</v>
      </c>
      <c r="C79" s="26">
        <f t="shared" si="1"/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ht="14.25" thickBot="1">
      <c r="A80" s="4">
        <f>Davalianeba!A82</f>
        <v>325</v>
      </c>
      <c r="B80" s="43" t="str">
        <f>Davalianeba!B82</f>
        <v>n. meZmareiSvili</v>
      </c>
      <c r="C80" s="26">
        <f t="shared" si="1"/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ht="14.25" thickBot="1">
      <c r="A81" s="4">
        <f>Davalianeba!A83</f>
        <v>326</v>
      </c>
      <c r="B81" s="43" t="str">
        <f>Davalianeba!B83</f>
        <v>i. gogitiZe</v>
      </c>
      <c r="C81" s="26">
        <f t="shared" si="1"/>
        <v>0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ht="14.25" thickBot="1">
      <c r="A82" s="35">
        <f>Davalianeba!A84</f>
        <v>401</v>
      </c>
      <c r="B82" s="62" t="str">
        <f>Davalianeba!B84</f>
        <v>m. javaxiSvili</v>
      </c>
      <c r="C82" s="59">
        <f t="shared" si="1"/>
        <v>0</v>
      </c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</row>
    <row r="83" spans="1:15" ht="14.25" thickBot="1">
      <c r="A83" s="4">
        <f>Davalianeba!A85</f>
        <v>402</v>
      </c>
      <c r="B83" s="43" t="str">
        <f>Davalianeba!B85</f>
        <v>d. sulaberiZe</v>
      </c>
      <c r="C83" s="26">
        <f t="shared" si="1"/>
        <v>20.05</v>
      </c>
      <c r="D83" s="18"/>
      <c r="E83" s="18"/>
      <c r="F83" s="18">
        <v>20.05</v>
      </c>
      <c r="G83" s="18"/>
      <c r="H83" s="18"/>
      <c r="I83" s="18"/>
      <c r="J83" s="18"/>
      <c r="K83" s="18"/>
      <c r="L83" s="18"/>
      <c r="M83" s="18"/>
      <c r="N83" s="18"/>
      <c r="O83" s="18"/>
    </row>
    <row r="84" spans="1:15" ht="14.25" thickBot="1">
      <c r="A84" s="4">
        <f>Davalianeba!A86</f>
        <v>403</v>
      </c>
      <c r="B84" s="43" t="str">
        <f>Davalianeba!B86</f>
        <v>gamyreliZe</v>
      </c>
      <c r="C84" s="26">
        <f t="shared" si="1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</row>
    <row r="85" spans="1:15" ht="14.25" thickBot="1">
      <c r="A85" s="4">
        <f>Davalianeba!A87</f>
        <v>404</v>
      </c>
      <c r="B85" s="43" t="str">
        <f>Davalianeba!B87</f>
        <v>გ.გამყრელიძე</v>
      </c>
      <c r="C85" s="26">
        <f t="shared" si="1"/>
        <v>0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</row>
    <row r="86" spans="1:15" ht="14.25" thickBot="1">
      <c r="A86" s="4">
        <f>Davalianeba!A88</f>
        <v>405</v>
      </c>
      <c r="B86" s="43" t="str">
        <f>Davalianeba!B88</f>
        <v>n. gigauri</v>
      </c>
      <c r="C86" s="26">
        <f t="shared" si="1"/>
        <v>0</v>
      </c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ht="14.25" thickBot="1">
      <c r="A87" s="4">
        <f>Davalianeba!A89</f>
        <v>406</v>
      </c>
      <c r="B87" s="43" t="str">
        <f>Davalianeba!B89</f>
        <v>gamyreliZe</v>
      </c>
      <c r="C87" s="26">
        <f t="shared" si="1"/>
        <v>0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ht="14.25" thickBot="1">
      <c r="A88" s="4">
        <f>Davalianeba!A90</f>
        <v>407</v>
      </c>
      <c r="B88" s="43" t="str">
        <f>Davalianeba!B90</f>
        <v>gamyreliZe</v>
      </c>
      <c r="C88" s="26">
        <f t="shared" si="1"/>
        <v>0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ht="14.25" thickBot="1">
      <c r="A89" s="4">
        <f>Davalianeba!A91</f>
        <v>408</v>
      </c>
      <c r="B89" s="43" t="str">
        <f>Davalianeba!B91</f>
        <v>i.gigauri</v>
      </c>
      <c r="C89" s="26">
        <f t="shared" si="1"/>
        <v>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</row>
    <row r="90" spans="1:15" ht="14.25" thickBot="1">
      <c r="A90" s="4">
        <f>Davalianeba!A92</f>
        <v>409</v>
      </c>
      <c r="B90" s="43" t="str">
        <f>Davalianeba!B92</f>
        <v>i.SalikaZe</v>
      </c>
      <c r="C90" s="26">
        <f t="shared" si="1"/>
        <v>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ht="14.25" thickBot="1">
      <c r="A91" s="4">
        <f>Davalianeba!A93</f>
        <v>410</v>
      </c>
      <c r="B91" s="43" t="str">
        <f>Davalianeba!B93</f>
        <v>n. vardoSvili</v>
      </c>
      <c r="C91" s="26">
        <f t="shared" si="1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</row>
    <row r="92" spans="1:15" ht="14.25" thickBot="1">
      <c r="A92" s="4">
        <f>Davalianeba!A94</f>
        <v>411</v>
      </c>
      <c r="B92" s="43" t="str">
        <f>Davalianeba!B94</f>
        <v>a. tofuriZe</v>
      </c>
      <c r="C92" s="26">
        <f t="shared" si="1"/>
        <v>21.01</v>
      </c>
      <c r="D92" s="18"/>
      <c r="E92" s="18"/>
      <c r="F92" s="18">
        <v>21.01</v>
      </c>
      <c r="G92" s="18"/>
      <c r="H92" s="18"/>
      <c r="I92" s="18"/>
      <c r="J92" s="18"/>
      <c r="K92" s="18"/>
      <c r="L92" s="18"/>
      <c r="M92" s="18"/>
      <c r="N92" s="18"/>
      <c r="O92" s="18"/>
    </row>
    <row r="93" spans="1:15" ht="14.25" thickBot="1">
      <c r="A93" s="4">
        <f>Davalianeba!A95</f>
        <v>412</v>
      </c>
      <c r="B93" s="43" t="str">
        <f>Davalianeba!B95</f>
        <v>abaiSvili</v>
      </c>
      <c r="C93" s="26">
        <f t="shared" si="1"/>
        <v>0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ht="14.25" thickBot="1">
      <c r="A94" s="4">
        <f>Davalianeba!A96</f>
        <v>413</v>
      </c>
      <c r="B94" s="43" t="str">
        <f>Davalianeba!B96</f>
        <v>abaiSvili</v>
      </c>
      <c r="C94" s="26">
        <f t="shared" si="1"/>
        <v>0</v>
      </c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ht="14.25" thickBot="1">
      <c r="A95" s="4">
        <f>Davalianeba!A97</f>
        <v>414</v>
      </c>
      <c r="B95" s="43" t="str">
        <f>Davalianeba!B97</f>
        <v>l.guri</v>
      </c>
      <c r="C95" s="26">
        <f t="shared" si="1"/>
        <v>32.83</v>
      </c>
      <c r="D95" s="18"/>
      <c r="E95" s="18"/>
      <c r="F95" s="18">
        <v>32.83</v>
      </c>
      <c r="G95" s="18"/>
      <c r="H95" s="18"/>
      <c r="I95" s="18"/>
      <c r="J95" s="18"/>
      <c r="K95" s="18"/>
      <c r="L95" s="18"/>
      <c r="M95" s="18"/>
      <c r="N95" s="18"/>
      <c r="O95" s="18"/>
    </row>
    <row r="96" spans="1:15" ht="14.25" thickBot="1">
      <c r="A96" s="4">
        <f>Davalianeba!A98</f>
        <v>415</v>
      </c>
      <c r="B96" s="43" t="str">
        <f>Davalianeba!B98</f>
        <v>i.guri</v>
      </c>
      <c r="C96" s="26">
        <f t="shared" si="1"/>
        <v>52.54</v>
      </c>
      <c r="D96" s="18"/>
      <c r="E96" s="18"/>
      <c r="F96" s="18">
        <v>52.54</v>
      </c>
      <c r="G96" s="18"/>
      <c r="H96" s="18"/>
      <c r="I96" s="18"/>
      <c r="J96" s="18"/>
      <c r="K96" s="18"/>
      <c r="L96" s="18"/>
      <c r="M96" s="18"/>
      <c r="N96" s="18"/>
      <c r="O96" s="18"/>
    </row>
    <row r="97" spans="1:15" ht="14.25" thickBot="1">
      <c r="A97" s="4">
        <f>Davalianeba!A99</f>
        <v>416</v>
      </c>
      <c r="B97" s="43" t="str">
        <f>Davalianeba!B99</f>
        <v>d. guri</v>
      </c>
      <c r="C97" s="26">
        <f t="shared" si="1"/>
        <v>58.57</v>
      </c>
      <c r="D97" s="18"/>
      <c r="E97" s="18"/>
      <c r="F97" s="18">
        <v>58.57</v>
      </c>
      <c r="G97" s="18"/>
      <c r="H97" s="18"/>
      <c r="I97" s="18"/>
      <c r="J97" s="18"/>
      <c r="K97" s="18"/>
      <c r="L97" s="18"/>
      <c r="M97" s="18"/>
      <c r="N97" s="18"/>
      <c r="O97" s="18"/>
    </row>
    <row r="98" spans="1:15" ht="14.25" thickBot="1">
      <c r="A98" s="4">
        <f>Davalianeba!A100</f>
        <v>417</v>
      </c>
      <c r="B98" s="43" t="str">
        <f>Davalianeba!B100</f>
        <v>d. alxaziSvili</v>
      </c>
      <c r="C98" s="26">
        <f t="shared" si="1"/>
        <v>0</v>
      </c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ht="14.25" thickBot="1">
      <c r="A99" s="4">
        <f>Davalianeba!A101</f>
        <v>418</v>
      </c>
      <c r="B99" s="43" t="str">
        <f>Davalianeba!B101</f>
        <v>feiqriSvili</v>
      </c>
      <c r="C99" s="26">
        <f t="shared" si="1"/>
        <v>21.66</v>
      </c>
      <c r="D99" s="18"/>
      <c r="E99" s="18"/>
      <c r="F99" s="18">
        <v>21.66</v>
      </c>
      <c r="G99" s="18"/>
      <c r="H99" s="18"/>
      <c r="I99" s="18"/>
      <c r="J99" s="18"/>
      <c r="K99" s="18"/>
      <c r="L99" s="18"/>
      <c r="M99" s="18"/>
      <c r="N99" s="18"/>
      <c r="O99" s="18"/>
    </row>
    <row r="100" spans="1:15" ht="14.25" thickBot="1">
      <c r="A100" s="4">
        <f>Davalianeba!A102</f>
        <v>419</v>
      </c>
      <c r="B100" s="43" t="str">
        <f>Davalianeba!B102</f>
        <v>e.kavaZe</v>
      </c>
      <c r="C100" s="26">
        <f t="shared" si="1"/>
        <v>0</v>
      </c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</row>
    <row r="101" spans="1:15" ht="14.25" thickBot="1">
      <c r="A101" s="4">
        <f>Davalianeba!A103</f>
        <v>420</v>
      </c>
      <c r="B101" s="43" t="str">
        <f>Davalianeba!B103</f>
        <v>T. andriaZe</v>
      </c>
      <c r="C101" s="26">
        <f t="shared" si="1"/>
        <v>0</v>
      </c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</row>
    <row r="102" spans="1:15" ht="14.25" thickBot="1">
      <c r="A102" s="4">
        <f>Davalianeba!A104</f>
        <v>421</v>
      </c>
      <c r="B102" s="43" t="str">
        <f>Davalianeba!B104</f>
        <v>kldiaSvili</v>
      </c>
      <c r="C102" s="26">
        <f t="shared" si="1"/>
        <v>23.89</v>
      </c>
      <c r="D102" s="18"/>
      <c r="E102" s="18"/>
      <c r="F102" s="18">
        <v>23.89</v>
      </c>
      <c r="G102" s="18"/>
      <c r="H102" s="18"/>
      <c r="I102" s="18"/>
      <c r="J102" s="18"/>
      <c r="K102" s="18"/>
      <c r="L102" s="18"/>
      <c r="M102" s="18"/>
      <c r="N102" s="18"/>
      <c r="O102" s="18"/>
    </row>
    <row r="103" spans="1:15" ht="14.25" thickBot="1">
      <c r="A103" s="4">
        <f>Davalianeba!A105</f>
        <v>422</v>
      </c>
      <c r="B103" s="43" t="str">
        <f>Davalianeba!B105</f>
        <v>n.imnaiSvili</v>
      </c>
      <c r="C103" s="26">
        <f t="shared" si="1"/>
        <v>0</v>
      </c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</row>
    <row r="104" spans="1:15" ht="14.25" thickBot="1">
      <c r="A104" s="4">
        <f>Davalianeba!A106</f>
        <v>423</v>
      </c>
      <c r="B104" s="43" t="str">
        <f>Davalianeba!B106</f>
        <v>jorjiaSvili</v>
      </c>
      <c r="C104" s="26">
        <f t="shared" si="1"/>
        <v>0</v>
      </c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</row>
    <row r="105" spans="1:15" ht="14.25" thickBot="1">
      <c r="A105" s="4">
        <f>Davalianeba!A107</f>
        <v>424</v>
      </c>
      <c r="B105" s="43" t="str">
        <f>Davalianeba!B107</f>
        <v>g. Sengelia</v>
      </c>
      <c r="C105" s="26">
        <f t="shared" si="1"/>
        <v>0</v>
      </c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ht="14.25" thickBot="1">
      <c r="A106" s="4">
        <f>Davalianeba!A108</f>
        <v>425</v>
      </c>
      <c r="B106" s="43" t="str">
        <f>Davalianeba!B108</f>
        <v>a.tabucaZe</v>
      </c>
      <c r="C106" s="26">
        <f t="shared" si="1"/>
        <v>0</v>
      </c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</row>
    <row r="107" spans="1:15" ht="14.25" thickBot="1">
      <c r="A107" s="4">
        <f>Davalianeba!A109</f>
        <v>426</v>
      </c>
      <c r="B107" s="43" t="str">
        <f>Davalianeba!B109</f>
        <v>a.tabucaZe</v>
      </c>
      <c r="C107" s="26">
        <f t="shared" si="1"/>
        <v>0</v>
      </c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</row>
    <row r="108" spans="1:15" ht="14.25" thickBot="1">
      <c r="A108" s="35">
        <f>Davalianeba!A110</f>
        <v>501</v>
      </c>
      <c r="B108" s="46" t="str">
        <f>Davalianeba!B110</f>
        <v>ნ.კალანდაძე</v>
      </c>
      <c r="C108" s="59">
        <f t="shared" si="1"/>
        <v>0</v>
      </c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</row>
    <row r="109" spans="1:15" ht="14.25" thickBot="1">
      <c r="A109" s="4">
        <f>Davalianeba!A111</f>
        <v>502</v>
      </c>
      <c r="B109" s="43" t="str">
        <f>Davalianeba!B111</f>
        <v>m.beriSvili</v>
      </c>
      <c r="C109" s="26">
        <f t="shared" si="1"/>
        <v>0</v>
      </c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</row>
    <row r="110" spans="1:15" ht="14.25" thickBot="1">
      <c r="A110" s="4">
        <f>Davalianeba!A112</f>
        <v>503</v>
      </c>
      <c r="B110" s="43" t="str">
        <f>Davalianeba!B112</f>
        <v>k.CoCia</v>
      </c>
      <c r="C110" s="26">
        <f t="shared" si="1"/>
        <v>0</v>
      </c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</row>
    <row r="111" spans="1:15" ht="14.25" thickBot="1">
      <c r="A111" s="4">
        <f>Davalianeba!A113</f>
        <v>504</v>
      </c>
      <c r="B111" s="43" t="str">
        <f>Davalianeba!B113</f>
        <v>k.CoCia</v>
      </c>
      <c r="C111" s="26">
        <f t="shared" si="1"/>
        <v>0</v>
      </c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</row>
    <row r="112" spans="1:15" ht="14.25" thickBot="1">
      <c r="A112" s="4">
        <f>Davalianeba!A114</f>
        <v>505</v>
      </c>
      <c r="B112" s="43" t="str">
        <f>Davalianeba!B114</f>
        <v>T. kvernaZe</v>
      </c>
      <c r="C112" s="26">
        <f t="shared" si="1"/>
        <v>0</v>
      </c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</row>
    <row r="113" spans="1:15" ht="14.25" thickBot="1">
      <c r="A113" s="4">
        <f>Davalianeba!A115</f>
        <v>506</v>
      </c>
      <c r="B113" s="43" t="str">
        <f>Davalianeba!B115</f>
        <v>T. cxakaia</v>
      </c>
      <c r="C113" s="26">
        <f t="shared" si="1"/>
        <v>13.66</v>
      </c>
      <c r="D113" s="18"/>
      <c r="E113" s="18"/>
      <c r="F113" s="18">
        <v>13.66</v>
      </c>
      <c r="G113" s="18"/>
      <c r="H113" s="18"/>
      <c r="I113" s="18"/>
      <c r="J113" s="18"/>
      <c r="K113" s="18"/>
      <c r="L113" s="18"/>
      <c r="M113" s="18"/>
      <c r="N113" s="18"/>
      <c r="O113" s="18"/>
    </row>
    <row r="114" spans="1:15" ht="14.25" thickBot="1">
      <c r="A114" s="4">
        <f>Davalianeba!A116</f>
        <v>507</v>
      </c>
      <c r="B114" s="43" t="str">
        <f>Davalianeba!B116</f>
        <v>n. qadeiSvili</v>
      </c>
      <c r="C114" s="26">
        <f t="shared" si="1"/>
        <v>10.53</v>
      </c>
      <c r="D114" s="18"/>
      <c r="E114" s="18"/>
      <c r="F114" s="18">
        <v>10.53</v>
      </c>
      <c r="G114" s="18"/>
      <c r="H114" s="18"/>
      <c r="I114" s="18"/>
      <c r="J114" s="18"/>
      <c r="K114" s="18"/>
      <c r="L114" s="18"/>
      <c r="M114" s="18"/>
      <c r="N114" s="18"/>
      <c r="O114" s="18"/>
    </row>
    <row r="115" spans="1:15" ht="14.25" thickBot="1">
      <c r="A115" s="4">
        <f>Davalianeba!A117</f>
        <v>508</v>
      </c>
      <c r="B115" s="43" t="str">
        <f>Davalianeba!B117</f>
        <v>v.nardielo</v>
      </c>
      <c r="C115" s="26">
        <f t="shared" si="1"/>
        <v>0</v>
      </c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</row>
    <row r="116" spans="1:15" ht="14.25" thickBot="1">
      <c r="A116" s="4">
        <f>Davalianeba!A118</f>
        <v>509</v>
      </c>
      <c r="B116" s="43" t="str">
        <f>Davalianeba!B118</f>
        <v>i.iaSvili</v>
      </c>
      <c r="C116" s="26">
        <f t="shared" si="1"/>
        <v>0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</row>
    <row r="117" spans="1:15" ht="14.25" thickBot="1">
      <c r="A117" s="4">
        <f>Davalianeba!A119</f>
        <v>510</v>
      </c>
      <c r="B117" s="43" t="str">
        <f>Davalianeba!B119</f>
        <v>CoCia</v>
      </c>
      <c r="C117" s="26">
        <f t="shared" si="1"/>
        <v>9.36</v>
      </c>
      <c r="D117" s="18"/>
      <c r="E117" s="18"/>
      <c r="F117" s="18">
        <v>9.36</v>
      </c>
      <c r="G117" s="18"/>
      <c r="H117" s="18"/>
      <c r="I117" s="18"/>
      <c r="J117" s="18"/>
      <c r="K117" s="18"/>
      <c r="L117" s="18"/>
      <c r="M117" s="18"/>
      <c r="N117" s="18"/>
      <c r="O117" s="18"/>
    </row>
    <row r="118" spans="1:15" ht="14.25" thickBot="1">
      <c r="A118" s="4">
        <f>Davalianeba!A120</f>
        <v>511</v>
      </c>
      <c r="B118" s="43" t="str">
        <f>Davalianeba!B120</f>
        <v>CoCia</v>
      </c>
      <c r="C118" s="26">
        <f t="shared" si="1"/>
        <v>9.31</v>
      </c>
      <c r="D118" s="18"/>
      <c r="E118" s="18"/>
      <c r="F118" s="18">
        <v>9.31</v>
      </c>
      <c r="G118" s="18"/>
      <c r="H118" s="18"/>
      <c r="I118" s="18"/>
      <c r="J118" s="18"/>
      <c r="K118" s="18"/>
      <c r="L118" s="18"/>
      <c r="M118" s="18"/>
      <c r="N118" s="18"/>
      <c r="O118" s="18"/>
    </row>
    <row r="119" spans="1:15" ht="14.25" thickBot="1">
      <c r="A119" s="4">
        <f>Davalianeba!A121</f>
        <v>512</v>
      </c>
      <c r="B119" s="43" t="str">
        <f>Davalianeba!B121</f>
        <v>g. quTaTelaZe</v>
      </c>
      <c r="C119" s="26">
        <f t="shared" si="1"/>
        <v>0</v>
      </c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</row>
    <row r="120" spans="1:15" ht="14.25" thickBot="1">
      <c r="A120" s="4">
        <f>Davalianeba!A122</f>
        <v>513</v>
      </c>
      <c r="B120" s="43" t="str">
        <f>Davalianeba!B122</f>
        <v>g. quTaTelaZe</v>
      </c>
      <c r="C120" s="26">
        <f t="shared" si="1"/>
        <v>0</v>
      </c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</row>
    <row r="121" spans="1:15" ht="14.25" thickBot="1">
      <c r="A121" s="4">
        <f>Davalianeba!A123</f>
        <v>514</v>
      </c>
      <c r="B121" s="43" t="str">
        <f>Davalianeba!B123</f>
        <v>m. nacvliSvili</v>
      </c>
      <c r="C121" s="26">
        <f t="shared" si="1"/>
        <v>0</v>
      </c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</row>
    <row r="122" spans="1:15" ht="14.25" thickBot="1">
      <c r="A122" s="4">
        <f>Davalianeba!A124</f>
        <v>515</v>
      </c>
      <c r="B122" s="43" t="str">
        <f>Davalianeba!B124</f>
        <v>kandelaki</v>
      </c>
      <c r="C122" s="26">
        <f t="shared" si="1"/>
        <v>0</v>
      </c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</row>
    <row r="123" spans="1:15" ht="14.25" thickBot="1">
      <c r="A123" s="4">
        <f>Davalianeba!A125</f>
        <v>516</v>
      </c>
      <c r="B123" s="43" t="str">
        <f>Davalianeba!B125</f>
        <v>j.janaSia - x.rcxilaZe</v>
      </c>
      <c r="C123" s="26">
        <f t="shared" si="1"/>
        <v>0</v>
      </c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</row>
    <row r="124" spans="1:15" ht="14.25" thickBot="1">
      <c r="A124" s="4">
        <f>Davalianeba!A126</f>
        <v>517</v>
      </c>
      <c r="B124" s="43" t="str">
        <f>Davalianeba!B126</f>
        <v>გაბრიჩიძე ვახტანგი</v>
      </c>
      <c r="C124" s="26">
        <f t="shared" si="1"/>
        <v>21.66</v>
      </c>
      <c r="D124" s="18"/>
      <c r="E124" s="18"/>
      <c r="F124" s="18">
        <v>21.66</v>
      </c>
      <c r="G124" s="18"/>
      <c r="H124" s="18"/>
      <c r="I124" s="18"/>
      <c r="J124" s="18"/>
      <c r="K124" s="18"/>
      <c r="L124" s="18"/>
      <c r="M124" s="18"/>
      <c r="N124" s="18"/>
      <c r="O124" s="18"/>
    </row>
    <row r="125" spans="1:15" ht="14.25" thickBot="1">
      <c r="A125" s="4">
        <f>Davalianeba!A127</f>
        <v>518</v>
      </c>
      <c r="B125" s="43" t="str">
        <f>Davalianeba!B127</f>
        <v>გაბრიჩიძე ვახტანგი</v>
      </c>
      <c r="C125" s="26">
        <f t="shared" si="1"/>
        <v>21.66</v>
      </c>
      <c r="D125" s="18"/>
      <c r="E125" s="18"/>
      <c r="F125" s="18">
        <v>21.66</v>
      </c>
      <c r="G125" s="18"/>
      <c r="H125" s="18"/>
      <c r="I125" s="18"/>
      <c r="J125" s="18"/>
      <c r="K125" s="18"/>
      <c r="L125" s="18"/>
      <c r="M125" s="18"/>
      <c r="N125" s="18"/>
      <c r="O125" s="18"/>
    </row>
    <row r="126" spans="1:15" ht="14.25" thickBot="1">
      <c r="A126" s="4">
        <f>Davalianeba!A128</f>
        <v>519</v>
      </c>
      <c r="B126" s="43" t="str">
        <f>Davalianeba!B128</f>
        <v>T. seferTelaZe-guncaZe</v>
      </c>
      <c r="C126" s="26">
        <f t="shared" si="1"/>
        <v>13.65</v>
      </c>
      <c r="D126" s="18"/>
      <c r="E126" s="18"/>
      <c r="F126" s="18">
        <v>13.65</v>
      </c>
      <c r="G126" s="18"/>
      <c r="H126" s="18"/>
      <c r="I126" s="18"/>
      <c r="J126" s="18"/>
      <c r="K126" s="18"/>
      <c r="L126" s="18"/>
      <c r="M126" s="18"/>
      <c r="N126" s="18"/>
      <c r="O126" s="18"/>
    </row>
    <row r="127" spans="1:15" ht="14.25" thickBot="1">
      <c r="A127" s="4">
        <f>Davalianeba!A129</f>
        <v>520</v>
      </c>
      <c r="B127" s="43" t="str">
        <f>Davalianeba!B129</f>
        <v>T. seferTelaZe-guncaZe</v>
      </c>
      <c r="C127" s="26">
        <f t="shared" si="1"/>
        <v>12.37</v>
      </c>
      <c r="D127" s="18"/>
      <c r="E127" s="18"/>
      <c r="F127" s="18">
        <v>12.37</v>
      </c>
      <c r="G127" s="18"/>
      <c r="H127" s="18"/>
      <c r="I127" s="18"/>
      <c r="J127" s="18"/>
      <c r="K127" s="18"/>
      <c r="L127" s="18"/>
      <c r="M127" s="18"/>
      <c r="N127" s="18"/>
      <c r="O127" s="18"/>
    </row>
    <row r="128" spans="1:15" ht="14.25" thickBot="1">
      <c r="A128" s="4">
        <f>Davalianeba!A130</f>
        <v>521</v>
      </c>
      <c r="B128" s="43" t="str">
        <f>Davalianeba!B130</f>
        <v>მ.ასათიანი</v>
      </c>
      <c r="C128" s="26">
        <f t="shared" si="1"/>
        <v>0</v>
      </c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</row>
    <row r="129" spans="1:15" ht="14.25" thickBot="1">
      <c r="A129" s="4">
        <f>Davalianeba!A131</f>
        <v>522</v>
      </c>
      <c r="B129" s="43" t="str">
        <f>Davalianeba!B131</f>
        <v>m.kilaZe</v>
      </c>
      <c r="C129" s="26">
        <f t="shared" si="1"/>
        <v>0</v>
      </c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</row>
    <row r="130" spans="1:15" ht="14.25" thickBot="1">
      <c r="A130" s="4">
        <f>Davalianeba!A132</f>
        <v>523</v>
      </c>
      <c r="B130" s="43" t="str">
        <f>Davalianeba!B132</f>
        <v>n.janeliZe</v>
      </c>
      <c r="C130" s="26">
        <f t="shared" si="1"/>
        <v>0</v>
      </c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</row>
    <row r="131" spans="1:15" ht="14.25" thickBot="1">
      <c r="A131" s="4">
        <f>Davalianeba!A133</f>
        <v>524</v>
      </c>
      <c r="B131" s="43" t="str">
        <f>Davalianeba!B133</f>
        <v>x. CxeiZe</v>
      </c>
      <c r="C131" s="26">
        <f t="shared" si="1"/>
        <v>0</v>
      </c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</row>
    <row r="132" spans="1:15" ht="14.25" thickBot="1">
      <c r="A132" s="4">
        <f>Davalianeba!A134</f>
        <v>525</v>
      </c>
      <c r="B132" s="43" t="str">
        <f>Davalianeba!B134</f>
        <v>xoluaSvili</v>
      </c>
      <c r="C132" s="26">
        <f t="shared" si="1"/>
        <v>0</v>
      </c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</row>
    <row r="133" spans="1:15" ht="14.25" thickBot="1">
      <c r="A133" s="4">
        <f>Davalianeba!A135</f>
        <v>526</v>
      </c>
      <c r="B133" s="43" t="str">
        <f>Davalianeba!B135</f>
        <v>i.jinWvelaZe</v>
      </c>
      <c r="C133" s="26">
        <f t="shared" si="1"/>
        <v>18.09</v>
      </c>
      <c r="D133" s="18"/>
      <c r="E133" s="18"/>
      <c r="F133" s="18">
        <v>18.09</v>
      </c>
      <c r="G133" s="18"/>
      <c r="H133" s="18"/>
      <c r="I133" s="18"/>
      <c r="J133" s="18"/>
      <c r="K133" s="18"/>
      <c r="L133" s="18"/>
      <c r="M133" s="18"/>
      <c r="N133" s="18"/>
      <c r="O133" s="18"/>
    </row>
    <row r="134" spans="1:15" ht="14.25" thickBot="1">
      <c r="A134" s="4">
        <f>Davalianeba!A136</f>
        <v>527</v>
      </c>
      <c r="B134" s="43" t="str">
        <f>Davalianeba!B136</f>
        <v>T. odiSaria</v>
      </c>
      <c r="C134" s="26">
        <f aca="true" t="shared" si="2" ref="C134:C146">SUM(D134:O134)</f>
        <v>0</v>
      </c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</row>
    <row r="135" spans="1:15" ht="14.25" thickBot="1">
      <c r="A135" s="4">
        <f>Davalianeba!A137</f>
        <v>528</v>
      </c>
      <c r="B135" s="43" t="str">
        <f>Davalianeba!B137</f>
        <v>s.megeneiSvili</v>
      </c>
      <c r="C135" s="26">
        <f t="shared" si="2"/>
        <v>10.26</v>
      </c>
      <c r="D135" s="18"/>
      <c r="E135" s="18"/>
      <c r="F135" s="18">
        <v>10.26</v>
      </c>
      <c r="G135" s="18"/>
      <c r="H135" s="18"/>
      <c r="I135" s="18"/>
      <c r="J135" s="18"/>
      <c r="K135" s="18"/>
      <c r="L135" s="18"/>
      <c r="M135" s="18"/>
      <c r="N135" s="18"/>
      <c r="O135" s="18"/>
    </row>
    <row r="136" spans="1:15" ht="14.25" thickBot="1">
      <c r="A136" s="4">
        <f>Davalianeba!A138</f>
        <v>529</v>
      </c>
      <c r="B136" s="43" t="str">
        <f>Davalianeba!B138</f>
        <v>m. Sengelia</v>
      </c>
      <c r="C136" s="26">
        <f t="shared" si="2"/>
        <v>0</v>
      </c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</row>
    <row r="137" spans="1:15" ht="14.25" thickBot="1">
      <c r="A137" s="4">
        <f>Davalianeba!A139</f>
        <v>530</v>
      </c>
      <c r="B137" s="43" t="str">
        <f>Davalianeba!B139</f>
        <v>m. sulaberiZe</v>
      </c>
      <c r="C137" s="26">
        <f t="shared" si="2"/>
        <v>0</v>
      </c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</row>
    <row r="138" spans="1:15" ht="14.25" thickBot="1">
      <c r="A138" s="4">
        <f>Davalianeba!A140</f>
        <v>531</v>
      </c>
      <c r="B138" s="43" t="str">
        <f>Davalianeba!B140</f>
        <v>z.favleniSvili</v>
      </c>
      <c r="C138" s="26">
        <f t="shared" si="2"/>
        <v>0</v>
      </c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</row>
    <row r="139" spans="1:15" ht="14.25" thickBot="1">
      <c r="A139" s="4">
        <f>Davalianeba!A141</f>
        <v>532</v>
      </c>
      <c r="B139" s="43" t="str">
        <f>Davalianeba!B141</f>
        <v>v. giorgaZe</v>
      </c>
      <c r="C139" s="26">
        <f t="shared" si="2"/>
        <v>0</v>
      </c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</row>
    <row r="140" spans="1:15" ht="14.25" thickBot="1">
      <c r="A140" s="37">
        <f>Davalianeba!A142</f>
        <v>533</v>
      </c>
      <c r="B140" s="47" t="str">
        <f>Davalianeba!B142</f>
        <v>v. giorgaZe</v>
      </c>
      <c r="C140" s="39">
        <f t="shared" si="2"/>
        <v>0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</row>
    <row r="141" spans="1:15" ht="14.25" thickBot="1">
      <c r="A141" s="63" t="str">
        <f>Davalianeba!A143</f>
        <v>kz 1</v>
      </c>
      <c r="B141" s="64" t="str">
        <f>Davalianeba!B143</f>
        <v>კომერციული თევზაძე</v>
      </c>
      <c r="C141" s="61">
        <f t="shared" si="2"/>
        <v>0</v>
      </c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</row>
    <row r="142" spans="1:15" ht="14.25" thickBot="1">
      <c r="A142" s="37" t="str">
        <f>Davalianeba!A144</f>
        <v>kz2</v>
      </c>
      <c r="B142" s="47">
        <f>Davalianeba!B144</f>
        <v>0</v>
      </c>
      <c r="C142" s="39">
        <f t="shared" si="2"/>
        <v>0</v>
      </c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</row>
    <row r="143" spans="1:15" ht="14.25" thickBot="1">
      <c r="A143" s="37" t="str">
        <f>Davalianeba!A145</f>
        <v>kz 3</v>
      </c>
      <c r="B143" s="47" t="str">
        <f>Davalianeba!B145</f>
        <v>komerciuli gamyreliZe</v>
      </c>
      <c r="C143" s="39">
        <f t="shared" si="2"/>
        <v>0</v>
      </c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</row>
    <row r="144" spans="1:15" ht="13.5" thickBot="1">
      <c r="A144" s="37" t="str">
        <f>Davalianeba!A146</f>
        <v>kz 4</v>
      </c>
      <c r="B144" s="289" t="str">
        <f>Davalianeba!B146</f>
        <v>MAGTI </v>
      </c>
      <c r="C144" s="39">
        <f t="shared" si="2"/>
        <v>0</v>
      </c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</row>
    <row r="145" spans="1:15" ht="13.5" thickBot="1">
      <c r="A145" s="37" t="str">
        <f>Davalianeba!A147</f>
        <v>kz 5</v>
      </c>
      <c r="B145" s="294" t="str">
        <f>Davalianeba!B147</f>
        <v>GeoCell</v>
      </c>
      <c r="C145" s="39">
        <f t="shared" si="2"/>
        <v>0</v>
      </c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</row>
    <row r="146" spans="1:15" ht="14.25" thickBot="1">
      <c r="A146" s="37">
        <f>Davalianeba!A148</f>
        <v>0</v>
      </c>
      <c r="B146" s="47">
        <f>Davalianeba!B148</f>
        <v>0</v>
      </c>
      <c r="C146" s="39">
        <f t="shared" si="2"/>
        <v>0</v>
      </c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</row>
    <row r="147" spans="1:15" ht="13.5">
      <c r="A147" s="36"/>
      <c r="B147" s="53" t="s">
        <v>120</v>
      </c>
      <c r="C147" s="14">
        <f>SUM(C5:C146)</f>
        <v>649.0599999999998</v>
      </c>
      <c r="D147" s="14">
        <f>SUM(D5:D146)</f>
        <v>0</v>
      </c>
      <c r="E147" s="14">
        <f aca="true" t="shared" si="3" ref="E147:O147">SUM(E5:E146)</f>
        <v>0</v>
      </c>
      <c r="F147" s="14">
        <f t="shared" si="3"/>
        <v>649.0599999999998</v>
      </c>
      <c r="G147" s="14">
        <f t="shared" si="3"/>
        <v>0</v>
      </c>
      <c r="H147" s="14">
        <f t="shared" si="3"/>
        <v>0</v>
      </c>
      <c r="I147" s="14">
        <f t="shared" si="3"/>
        <v>0</v>
      </c>
      <c r="J147" s="14">
        <f t="shared" si="3"/>
        <v>0</v>
      </c>
      <c r="K147" s="14">
        <f t="shared" si="3"/>
        <v>0</v>
      </c>
      <c r="L147" s="14">
        <f t="shared" si="3"/>
        <v>0</v>
      </c>
      <c r="M147" s="14">
        <f t="shared" si="3"/>
        <v>0</v>
      </c>
      <c r="N147" s="14">
        <f t="shared" si="3"/>
        <v>0</v>
      </c>
      <c r="O147" s="14">
        <f t="shared" si="3"/>
        <v>0</v>
      </c>
    </row>
    <row r="148" spans="3:15" ht="13.5">
      <c r="C148" s="2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1:15" ht="13.5">
      <c r="A149" s="9"/>
      <c r="B149" s="48"/>
      <c r="C149" s="40"/>
      <c r="D149" s="41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1:15" ht="13.5">
      <c r="A150" s="351"/>
      <c r="B150" s="352"/>
      <c r="C150" s="40"/>
      <c r="D150" s="41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1:15" ht="13.5">
      <c r="A151" s="9"/>
      <c r="B151" s="48"/>
      <c r="C151" s="40"/>
      <c r="D151" s="41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1:15" ht="13.5">
      <c r="A152" s="9"/>
      <c r="B152" s="48"/>
      <c r="C152" s="40"/>
      <c r="D152" s="41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1:15" ht="13.5">
      <c r="A153" s="9"/>
      <c r="B153" s="48"/>
      <c r="C153" s="40"/>
      <c r="D153" s="41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1:15" ht="13.5">
      <c r="A154" s="9"/>
      <c r="B154" s="48"/>
      <c r="C154" s="40"/>
      <c r="D154" s="41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1:15" ht="13.5">
      <c r="A155" s="9"/>
      <c r="B155" s="48"/>
      <c r="C155" s="40"/>
      <c r="D155" s="41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</row>
    <row r="156" spans="1:15" ht="13.5">
      <c r="A156" s="9"/>
      <c r="B156" s="48"/>
      <c r="C156" s="40"/>
      <c r="D156" s="41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</row>
    <row r="157" spans="1:4" ht="13.5">
      <c r="A157" s="9"/>
      <c r="B157" s="48"/>
      <c r="C157" s="42"/>
      <c r="D157" s="9"/>
    </row>
    <row r="158" spans="1:4" ht="13.5">
      <c r="A158" s="9"/>
      <c r="B158" s="48"/>
      <c r="C158" s="42"/>
      <c r="D158" s="9"/>
    </row>
  </sheetData>
  <sheetProtection sheet="1" objects="1" scenarios="1" selectLockedCells="1"/>
  <mergeCells count="5">
    <mergeCell ref="A3:A4"/>
    <mergeCell ref="B3:B4"/>
    <mergeCell ref="C3:C4"/>
    <mergeCell ref="D3:O3"/>
    <mergeCell ref="A150:B15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3">
      <selection activeCell="J12" sqref="J12"/>
    </sheetView>
  </sheetViews>
  <sheetFormatPr defaultColWidth="9.140625" defaultRowHeight="12.75"/>
  <cols>
    <col min="1" max="1" width="7.28125" style="213" customWidth="1"/>
    <col min="2" max="2" width="22.140625" style="214" customWidth="1"/>
    <col min="3" max="3" width="14.57421875" style="213" bestFit="1" customWidth="1"/>
    <col min="4" max="8" width="9.140625" style="213" customWidth="1"/>
    <col min="9" max="9" width="10.57421875" style="213" customWidth="1"/>
    <col min="10" max="10" width="11.57421875" style="213" customWidth="1"/>
    <col min="11" max="11" width="10.421875" style="213" customWidth="1"/>
    <col min="12" max="12" width="11.00390625" style="215" customWidth="1"/>
    <col min="13" max="16384" width="9.140625" style="213" customWidth="1"/>
  </cols>
  <sheetData>
    <row r="1" spans="1:12" ht="36.75" customHeight="1" thickBot="1">
      <c r="A1" s="1"/>
      <c r="B1" s="226"/>
      <c r="C1" s="1"/>
      <c r="D1" s="1"/>
      <c r="E1" s="1"/>
      <c r="F1" s="1"/>
      <c r="G1" s="1"/>
      <c r="H1" s="1"/>
      <c r="I1" s="1"/>
      <c r="J1" s="1"/>
      <c r="K1" s="1"/>
      <c r="L1" s="227"/>
    </row>
    <row r="2" spans="1:12" ht="36.75" customHeight="1">
      <c r="A2" s="355" t="s">
        <v>60</v>
      </c>
      <c r="B2" s="396" t="s">
        <v>3</v>
      </c>
      <c r="C2" s="361" t="s">
        <v>0</v>
      </c>
      <c r="D2" s="399">
        <v>2013</v>
      </c>
      <c r="E2" s="400"/>
      <c r="F2" s="401" t="s">
        <v>352</v>
      </c>
      <c r="G2" s="396" t="s">
        <v>88</v>
      </c>
      <c r="H2" s="345" t="str">
        <f>Davalianeba!I5</f>
        <v>2016 წლის ბალანსი </v>
      </c>
      <c r="I2" s="345" t="str">
        <f>Davalianeba!J5</f>
        <v>წინა წლის ბალანსი      2015</v>
      </c>
      <c r="J2" s="401" t="s">
        <v>133</v>
      </c>
      <c r="K2" s="401" t="s">
        <v>130</v>
      </c>
      <c r="L2" s="403" t="s">
        <v>57</v>
      </c>
    </row>
    <row r="3" spans="1:12" ht="67.5" customHeight="1" thickBot="1">
      <c r="A3" s="395"/>
      <c r="B3" s="397"/>
      <c r="C3" s="398"/>
      <c r="D3" s="80" t="s">
        <v>85</v>
      </c>
      <c r="E3" s="79" t="s">
        <v>86</v>
      </c>
      <c r="F3" s="402"/>
      <c r="G3" s="406"/>
      <c r="H3" s="407"/>
      <c r="I3" s="394"/>
      <c r="J3" s="405"/>
      <c r="K3" s="405"/>
      <c r="L3" s="404"/>
    </row>
    <row r="4" spans="1:12" ht="14.25" thickBot="1">
      <c r="A4" s="81">
        <v>108</v>
      </c>
      <c r="B4" s="82" t="s">
        <v>361</v>
      </c>
      <c r="C4" s="83">
        <v>52.75</v>
      </c>
      <c r="D4" s="32"/>
      <c r="E4" s="32"/>
      <c r="F4" s="207">
        <f>SUM(D4:E4)</f>
        <v>0</v>
      </c>
      <c r="G4" s="32">
        <v>200</v>
      </c>
      <c r="H4" s="207">
        <v>-265.57</v>
      </c>
      <c r="I4" s="32">
        <v>-696.15</v>
      </c>
      <c r="J4" s="32">
        <v>0</v>
      </c>
      <c r="K4" s="210">
        <f>SUM(H4:J4)</f>
        <v>-961.72</v>
      </c>
      <c r="L4" s="84">
        <v>599187173</v>
      </c>
    </row>
    <row r="5" spans="1:12" ht="14.25" thickBot="1">
      <c r="A5" s="242">
        <v>120</v>
      </c>
      <c r="B5" s="243" t="s">
        <v>362</v>
      </c>
      <c r="C5" s="244">
        <v>26</v>
      </c>
      <c r="D5" s="245"/>
      <c r="E5" s="245"/>
      <c r="F5" s="207"/>
      <c r="G5" s="245">
        <v>200</v>
      </c>
      <c r="H5" s="207">
        <v>-228.01</v>
      </c>
      <c r="I5" s="245">
        <v>-924.8</v>
      </c>
      <c r="J5" s="245">
        <v>0</v>
      </c>
      <c r="K5" s="210">
        <v>-952.8</v>
      </c>
      <c r="L5" s="246">
        <v>595570808</v>
      </c>
    </row>
    <row r="6" spans="1:12" ht="14.25" thickBot="1">
      <c r="A6" s="242">
        <v>121</v>
      </c>
      <c r="B6" s="243" t="s">
        <v>362</v>
      </c>
      <c r="C6" s="244">
        <v>52.25</v>
      </c>
      <c r="D6" s="245"/>
      <c r="E6" s="245"/>
      <c r="F6" s="207"/>
      <c r="G6" s="245">
        <v>500</v>
      </c>
      <c r="H6" s="207">
        <v>-485.21</v>
      </c>
      <c r="I6" s="245">
        <v>-1703.18</v>
      </c>
      <c r="J6" s="245">
        <v>0</v>
      </c>
      <c r="K6" s="210">
        <v>-1688.39</v>
      </c>
      <c r="L6" s="246">
        <v>595570808</v>
      </c>
    </row>
    <row r="7" spans="1:12" ht="14.25" thickBot="1">
      <c r="A7" s="242">
        <v>220</v>
      </c>
      <c r="B7" s="243" t="s">
        <v>363</v>
      </c>
      <c r="C7" s="244">
        <v>26</v>
      </c>
      <c r="D7" s="245"/>
      <c r="E7" s="245"/>
      <c r="F7" s="207"/>
      <c r="G7" s="245">
        <v>0</v>
      </c>
      <c r="H7" s="207">
        <v>-228.01</v>
      </c>
      <c r="I7" s="245">
        <v>-670.37</v>
      </c>
      <c r="J7" s="245">
        <v>0</v>
      </c>
      <c r="K7" s="210">
        <v>-898.37</v>
      </c>
      <c r="L7" s="246">
        <v>599452787</v>
      </c>
    </row>
    <row r="8" spans="1:12" ht="14.25" thickBot="1">
      <c r="A8" s="242">
        <v>222</v>
      </c>
      <c r="B8" s="243" t="s">
        <v>364</v>
      </c>
      <c r="C8" s="244">
        <v>53.8</v>
      </c>
      <c r="D8" s="245"/>
      <c r="E8" s="245"/>
      <c r="F8" s="207"/>
      <c r="G8" s="245">
        <v>0</v>
      </c>
      <c r="H8" s="207">
        <v>-513.58</v>
      </c>
      <c r="I8" s="245">
        <v>-1054.4</v>
      </c>
      <c r="J8" s="245">
        <v>0</v>
      </c>
      <c r="K8" s="210">
        <v>-1567.98</v>
      </c>
      <c r="L8" s="246">
        <v>574501102</v>
      </c>
    </row>
    <row r="9" spans="1:12" ht="14.25" thickBot="1">
      <c r="A9" s="242">
        <v>414</v>
      </c>
      <c r="B9" s="243" t="s">
        <v>365</v>
      </c>
      <c r="C9" s="244">
        <v>26.2</v>
      </c>
      <c r="D9" s="245"/>
      <c r="E9" s="245"/>
      <c r="F9" s="207"/>
      <c r="G9" s="245">
        <v>0</v>
      </c>
      <c r="H9" s="207">
        <v>-229.76</v>
      </c>
      <c r="I9" s="245">
        <v>-699.29</v>
      </c>
      <c r="J9" s="245">
        <v>0</v>
      </c>
      <c r="K9" s="210">
        <v>-929.05</v>
      </c>
      <c r="L9" s="246">
        <v>577774011</v>
      </c>
    </row>
    <row r="10" spans="1:12" ht="14.25" thickBot="1">
      <c r="A10" s="242">
        <v>415</v>
      </c>
      <c r="B10" s="243" t="s">
        <v>365</v>
      </c>
      <c r="C10" s="244">
        <v>47.7</v>
      </c>
      <c r="D10" s="245"/>
      <c r="E10" s="245"/>
      <c r="F10" s="207"/>
      <c r="G10" s="245">
        <v>400</v>
      </c>
      <c r="H10" s="207">
        <v>-18.3</v>
      </c>
      <c r="I10" s="245">
        <v>-1122.05</v>
      </c>
      <c r="J10" s="245">
        <v>0</v>
      </c>
      <c r="K10" s="210">
        <v>-1140.36</v>
      </c>
      <c r="L10" s="246">
        <v>577774011</v>
      </c>
    </row>
    <row r="11" spans="1:12" ht="14.25" thickBot="1">
      <c r="A11" s="66">
        <v>416</v>
      </c>
      <c r="B11" s="67" t="s">
        <v>365</v>
      </c>
      <c r="C11" s="68">
        <v>48.6</v>
      </c>
      <c r="D11" s="65"/>
      <c r="E11" s="65"/>
      <c r="F11" s="207">
        <f aca="true" t="shared" si="0" ref="F11:F21">SUM(D11:E11)</f>
        <v>0</v>
      </c>
      <c r="G11" s="65">
        <v>400</v>
      </c>
      <c r="H11" s="207">
        <v>-26.2</v>
      </c>
      <c r="I11" s="65">
        <v>-1254.66</v>
      </c>
      <c r="J11" s="65">
        <v>0</v>
      </c>
      <c r="K11" s="210">
        <f aca="true" t="shared" si="1" ref="K11:K21">SUM(H11:J11)</f>
        <v>-1280.8600000000001</v>
      </c>
      <c r="L11" s="69">
        <v>577774011</v>
      </c>
    </row>
    <row r="12" spans="1:12" ht="13.5" customHeight="1" thickBot="1">
      <c r="A12" s="66"/>
      <c r="B12" s="67"/>
      <c r="C12" s="68"/>
      <c r="D12" s="65"/>
      <c r="E12" s="65"/>
      <c r="F12" s="207"/>
      <c r="G12" s="241"/>
      <c r="H12" s="207"/>
      <c r="I12" s="65"/>
      <c r="J12" s="65"/>
      <c r="K12" s="210"/>
      <c r="L12" s="69"/>
    </row>
    <row r="13" spans="1:12" ht="14.25" thickBot="1">
      <c r="A13" s="66"/>
      <c r="B13" s="67"/>
      <c r="C13" s="68"/>
      <c r="D13" s="65"/>
      <c r="E13" s="65"/>
      <c r="F13" s="207">
        <f t="shared" si="0"/>
        <v>0</v>
      </c>
      <c r="G13" s="203"/>
      <c r="H13" s="207">
        <f aca="true" t="shared" si="2" ref="H13:H23">G13-F13</f>
        <v>0</v>
      </c>
      <c r="I13" s="65"/>
      <c r="J13" s="65"/>
      <c r="K13" s="210">
        <f t="shared" si="1"/>
        <v>0</v>
      </c>
      <c r="L13" s="69"/>
    </row>
    <row r="14" spans="1:12" ht="14.25" thickBot="1">
      <c r="A14" s="85"/>
      <c r="B14" s="216"/>
      <c r="C14" s="217"/>
      <c r="D14" s="218"/>
      <c r="E14" s="218"/>
      <c r="F14" s="207">
        <f t="shared" si="0"/>
        <v>0</v>
      </c>
      <c r="G14" s="218">
        <v>0</v>
      </c>
      <c r="H14" s="207">
        <f t="shared" si="2"/>
        <v>0</v>
      </c>
      <c r="I14" s="218">
        <v>0</v>
      </c>
      <c r="J14" s="218"/>
      <c r="K14" s="210">
        <f t="shared" si="1"/>
        <v>0</v>
      </c>
      <c r="L14" s="219"/>
    </row>
    <row r="15" spans="1:12" ht="14.25" thickBot="1">
      <c r="A15" s="85">
        <v>302</v>
      </c>
      <c r="B15" s="216" t="s">
        <v>335</v>
      </c>
      <c r="C15" s="217">
        <v>46.8</v>
      </c>
      <c r="D15" s="218">
        <v>0</v>
      </c>
      <c r="E15" s="218">
        <v>1274.31</v>
      </c>
      <c r="F15" s="207">
        <f t="shared" si="0"/>
        <v>1274.31</v>
      </c>
      <c r="G15" s="218">
        <v>2000</v>
      </c>
      <c r="H15" s="207">
        <f t="shared" si="2"/>
        <v>725.69</v>
      </c>
      <c r="I15" s="218">
        <v>-2260.9</v>
      </c>
      <c r="J15" s="218">
        <v>-106.52</v>
      </c>
      <c r="K15" s="210">
        <f t="shared" si="1"/>
        <v>-1641.73</v>
      </c>
      <c r="L15" s="219">
        <v>599501284</v>
      </c>
    </row>
    <row r="16" spans="1:12" ht="14.25" thickBot="1">
      <c r="A16" s="85">
        <v>212</v>
      </c>
      <c r="B16" s="216" t="s">
        <v>330</v>
      </c>
      <c r="C16" s="217">
        <v>26.2</v>
      </c>
      <c r="D16" s="218">
        <v>9.47</v>
      </c>
      <c r="E16" s="218">
        <v>707.9</v>
      </c>
      <c r="F16" s="207">
        <f t="shared" si="0"/>
        <v>717.37</v>
      </c>
      <c r="G16" s="218">
        <v>250</v>
      </c>
      <c r="H16" s="207">
        <f t="shared" si="2"/>
        <v>-467.37</v>
      </c>
      <c r="I16" s="218">
        <v>-114.64</v>
      </c>
      <c r="J16" s="218">
        <v>-70.49</v>
      </c>
      <c r="K16" s="210">
        <f t="shared" si="1"/>
        <v>-652.5</v>
      </c>
      <c r="L16" s="219">
        <v>593345259</v>
      </c>
    </row>
    <row r="17" spans="1:12" ht="14.25" thickBot="1">
      <c r="A17" s="85">
        <v>312</v>
      </c>
      <c r="B17" s="216" t="s">
        <v>330</v>
      </c>
      <c r="C17" s="217">
        <v>26.2</v>
      </c>
      <c r="D17" s="218">
        <v>0</v>
      </c>
      <c r="E17" s="218">
        <v>707.9</v>
      </c>
      <c r="F17" s="207">
        <f t="shared" si="0"/>
        <v>707.9</v>
      </c>
      <c r="G17" s="218">
        <v>0</v>
      </c>
      <c r="H17" s="207">
        <f t="shared" si="2"/>
        <v>-707.9</v>
      </c>
      <c r="I17" s="218">
        <v>-30.98</v>
      </c>
      <c r="J17" s="218">
        <v>-137.69</v>
      </c>
      <c r="K17" s="210">
        <f t="shared" si="1"/>
        <v>-876.5699999999999</v>
      </c>
      <c r="L17" s="219">
        <v>593345259</v>
      </c>
    </row>
    <row r="18" spans="1:12" ht="14.25" thickBot="1">
      <c r="A18" s="76">
        <v>313</v>
      </c>
      <c r="B18" s="220" t="s">
        <v>330</v>
      </c>
      <c r="C18" s="217">
        <v>26.2</v>
      </c>
      <c r="D18" s="205">
        <v>0</v>
      </c>
      <c r="E18" s="218">
        <v>707.9</v>
      </c>
      <c r="F18" s="207">
        <f t="shared" si="0"/>
        <v>707.9</v>
      </c>
      <c r="G18" s="218">
        <v>0</v>
      </c>
      <c r="H18" s="207">
        <f t="shared" si="2"/>
        <v>-707.9</v>
      </c>
      <c r="I18" s="218">
        <v>-30.98</v>
      </c>
      <c r="J18" s="218">
        <v>-137.69</v>
      </c>
      <c r="K18" s="210">
        <f t="shared" si="1"/>
        <v>-876.5699999999999</v>
      </c>
      <c r="L18" s="77">
        <v>593345259</v>
      </c>
    </row>
    <row r="19" spans="1:12" ht="14.25" thickBot="1">
      <c r="A19" s="106">
        <v>410</v>
      </c>
      <c r="B19" s="107" t="s">
        <v>334</v>
      </c>
      <c r="C19" s="202">
        <v>52.25</v>
      </c>
      <c r="D19" s="206">
        <v>0</v>
      </c>
      <c r="E19" s="206">
        <v>1423.42</v>
      </c>
      <c r="F19" s="207">
        <f t="shared" si="0"/>
        <v>1423.42</v>
      </c>
      <c r="G19" s="206">
        <v>0</v>
      </c>
      <c r="H19" s="207">
        <f t="shared" si="2"/>
        <v>-1423.42</v>
      </c>
      <c r="I19" s="206">
        <v>-2573.48</v>
      </c>
      <c r="J19" s="206">
        <v>-359.72</v>
      </c>
      <c r="K19" s="210">
        <f t="shared" si="1"/>
        <v>-4356.62</v>
      </c>
      <c r="L19" s="108">
        <v>595202120</v>
      </c>
    </row>
    <row r="20" spans="1:12" ht="14.25" thickBot="1">
      <c r="A20" s="106">
        <v>425</v>
      </c>
      <c r="B20" s="107" t="s">
        <v>336</v>
      </c>
      <c r="C20" s="202">
        <v>26.2</v>
      </c>
      <c r="D20" s="206">
        <v>0</v>
      </c>
      <c r="E20" s="206">
        <v>710.3</v>
      </c>
      <c r="F20" s="207">
        <f t="shared" si="0"/>
        <v>710.3</v>
      </c>
      <c r="G20" s="206">
        <v>0</v>
      </c>
      <c r="H20" s="207">
        <f t="shared" si="2"/>
        <v>-710.3</v>
      </c>
      <c r="I20" s="206">
        <v>-1265.73</v>
      </c>
      <c r="J20" s="206">
        <v>-177.84</v>
      </c>
      <c r="K20" s="210">
        <f t="shared" si="1"/>
        <v>-2153.87</v>
      </c>
      <c r="L20" s="108">
        <v>571245759</v>
      </c>
    </row>
    <row r="21" spans="1:12" ht="14.25" thickBot="1">
      <c r="A21" s="106">
        <v>426</v>
      </c>
      <c r="B21" s="107" t="s">
        <v>331</v>
      </c>
      <c r="C21" s="202">
        <v>26.2</v>
      </c>
      <c r="D21" s="206"/>
      <c r="E21" s="206">
        <v>710.3</v>
      </c>
      <c r="F21" s="207">
        <f t="shared" si="0"/>
        <v>710.3</v>
      </c>
      <c r="G21" s="206">
        <v>0</v>
      </c>
      <c r="H21" s="207">
        <f t="shared" si="2"/>
        <v>-710.3</v>
      </c>
      <c r="I21" s="206">
        <v>-1265.73</v>
      </c>
      <c r="J21" s="206">
        <v>-177.84</v>
      </c>
      <c r="K21" s="210">
        <f t="shared" si="1"/>
        <v>-2153.87</v>
      </c>
      <c r="L21" s="108">
        <v>571245759</v>
      </c>
    </row>
    <row r="22" spans="1:12" ht="14.25" thickBot="1">
      <c r="A22" s="106"/>
      <c r="B22" s="107"/>
      <c r="C22" s="202"/>
      <c r="D22" s="206"/>
      <c r="E22" s="206"/>
      <c r="F22" s="208"/>
      <c r="G22" s="206"/>
      <c r="H22" s="207">
        <f t="shared" si="2"/>
        <v>0</v>
      </c>
      <c r="I22" s="206"/>
      <c r="J22" s="206"/>
      <c r="K22" s="211"/>
      <c r="L22" s="108"/>
    </row>
    <row r="23" spans="1:12" ht="14.25" thickBot="1">
      <c r="A23" s="70"/>
      <c r="B23" s="71"/>
      <c r="C23" s="204"/>
      <c r="D23" s="109"/>
      <c r="E23" s="109"/>
      <c r="F23" s="209"/>
      <c r="G23" s="109"/>
      <c r="H23" s="207">
        <f t="shared" si="2"/>
        <v>0</v>
      </c>
      <c r="I23" s="109"/>
      <c r="J23" s="109"/>
      <c r="K23" s="212"/>
      <c r="L23" s="72"/>
    </row>
    <row r="24" ht="13.5">
      <c r="K24" s="225">
        <f>SUM(K4:K23)</f>
        <v>-22131.26</v>
      </c>
    </row>
    <row r="26" ht="14.25" thickBot="1"/>
    <row r="27" spans="1:12" ht="14.25" thickBot="1">
      <c r="A27" s="78"/>
      <c r="B27" s="221"/>
      <c r="C27" s="222"/>
      <c r="D27" s="223"/>
      <c r="E27" s="223"/>
      <c r="F27" s="223"/>
      <c r="G27" s="223"/>
      <c r="H27" s="223"/>
      <c r="I27" s="223"/>
      <c r="J27" s="223"/>
      <c r="K27" s="223"/>
      <c r="L27" s="224"/>
    </row>
    <row r="28" spans="1:10" ht="13.5">
      <c r="A28" s="1"/>
      <c r="B28" s="226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226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226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226"/>
      <c r="C31" s="1"/>
      <c r="D31" s="1"/>
      <c r="E31" s="1"/>
      <c r="F31" s="1"/>
      <c r="G31" s="1"/>
      <c r="H31" s="1"/>
      <c r="I31" s="1"/>
      <c r="J31" s="1"/>
    </row>
    <row r="32" spans="1:10" ht="27">
      <c r="A32" s="1"/>
      <c r="B32" s="226" t="s">
        <v>337</v>
      </c>
      <c r="C32" s="1" t="s">
        <v>338</v>
      </c>
      <c r="D32" s="1"/>
      <c r="E32" s="1"/>
      <c r="F32" s="1"/>
      <c r="G32" s="1" t="s">
        <v>339</v>
      </c>
      <c r="H32" s="1"/>
      <c r="I32" s="1"/>
      <c r="J32" s="1"/>
    </row>
    <row r="33" spans="1:10" ht="13.5">
      <c r="A33" s="1"/>
      <c r="B33" s="226"/>
      <c r="C33" s="1"/>
      <c r="D33" s="1"/>
      <c r="E33" s="1"/>
      <c r="F33" s="1"/>
      <c r="G33" s="1"/>
      <c r="H33" s="1"/>
      <c r="I33" s="1"/>
      <c r="J33" s="1"/>
    </row>
  </sheetData>
  <sheetProtection sheet="1" selectLockedCells="1"/>
  <mergeCells count="11">
    <mergeCell ref="L2:L3"/>
    <mergeCell ref="J2:J3"/>
    <mergeCell ref="K2:K3"/>
    <mergeCell ref="G2:G3"/>
    <mergeCell ref="H2:H3"/>
    <mergeCell ref="I2:I3"/>
    <mergeCell ref="A2:A3"/>
    <mergeCell ref="B2:B3"/>
    <mergeCell ref="C2:C3"/>
    <mergeCell ref="D2:E2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IT-Fix</dc:creator>
  <cp:keywords/>
  <dc:description/>
  <cp:lastModifiedBy>Dato</cp:lastModifiedBy>
  <cp:lastPrinted>2016-06-24T05:06:35Z</cp:lastPrinted>
  <dcterms:created xsi:type="dcterms:W3CDTF">1996-10-14T23:33:28Z</dcterms:created>
  <dcterms:modified xsi:type="dcterms:W3CDTF">2017-01-19T08:01:30Z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96 96 1280 1024</vt:lpwstr>
  </property>
</Properties>
</file>