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29" activeTab="1"/>
  </bookViews>
  <sheets>
    <sheet name="Davalianeba" sheetId="1" r:id="rId1"/>
    <sheet name="Ind-xarji" sheetId="2" r:id="rId2"/>
    <sheet name="Xarji_Saerto" sheetId="3" r:id="rId3"/>
    <sheet name="El_mricxveli" sheetId="4" r:id="rId4"/>
    <sheet name="El-xarji" sheetId="5" r:id="rId5"/>
    <sheet name="gadaxdebi" sheetId="6" r:id="rId6"/>
    <sheet name="Ijara" sheetId="7" r:id="rId7"/>
    <sheet name="Sajarimo" sheetId="8" r:id="rId8"/>
    <sheet name="Damatebit" sheetId="9" r:id="rId9"/>
  </sheets>
  <definedNames>
    <definedName name="_xlfn.SINGLE" hidden="1">#NAME?</definedName>
    <definedName name="_xlnm.Print_Area" localSheetId="0">'Davalianeba'!$A$1:$M$162</definedName>
  </definedNames>
  <calcPr fullCalcOnLoad="1"/>
</workbook>
</file>

<file path=xl/sharedStrings.xml><?xml version="1.0" encoding="utf-8"?>
<sst xmlns="http://schemas.openxmlformats.org/spreadsheetml/2006/main" count="830" uniqueCount="648">
  <si>
    <t>m2</t>
  </si>
  <si>
    <t>%</t>
  </si>
  <si>
    <t>sul</t>
  </si>
  <si>
    <t>mesakuTre</t>
  </si>
  <si>
    <t>Tel.</t>
  </si>
  <si>
    <t>deni saerTo - ganaTeba, lifti, saboilero</t>
  </si>
  <si>
    <t>oTaxi</t>
  </si>
  <si>
    <t>VII</t>
  </si>
  <si>
    <t>VIII</t>
  </si>
  <si>
    <t>IX</t>
  </si>
  <si>
    <t>X</t>
  </si>
  <si>
    <t>XI</t>
  </si>
  <si>
    <t>XII</t>
  </si>
  <si>
    <t>პერსონალი</t>
  </si>
  <si>
    <t>მუნიციპალური dasufTaveba</t>
  </si>
  <si>
    <t>I</t>
  </si>
  <si>
    <t>II</t>
  </si>
  <si>
    <t>III</t>
  </si>
  <si>
    <t>IV</t>
  </si>
  <si>
    <t>V</t>
  </si>
  <si>
    <t>VI</t>
  </si>
  <si>
    <t>deni</t>
  </si>
  <si>
    <t xml:space="preserve">saerTo </t>
  </si>
  <si>
    <t xml:space="preserve">sul gadasaxdeli </t>
  </si>
  <si>
    <t xml:space="preserve">gadaxdili   </t>
  </si>
  <si>
    <t>eleqtroenrgiis xarji (individualuri)</t>
  </si>
  <si>
    <t>gadaxdebi</t>
  </si>
  <si>
    <t>xarji - saerTo</t>
  </si>
  <si>
    <t>davalianeba (jamuri)</t>
  </si>
  <si>
    <t>წელი</t>
  </si>
  <si>
    <t>kz 1</t>
  </si>
  <si>
    <t>kz2</t>
  </si>
  <si>
    <t>kz 3</t>
  </si>
  <si>
    <t>gazi - (gaTboba, ცხელი წყალი)</t>
  </si>
  <si>
    <t>wyali, kanalizacia</t>
  </si>
  <si>
    <t xml:space="preserve"> </t>
  </si>
  <si>
    <t xml:space="preserve"> – damlagebeli  /meezove (2)  (750 lari)</t>
  </si>
  <si>
    <t xml:space="preserve">sul </t>
  </si>
  <si>
    <t>sul:</t>
  </si>
  <si>
    <t>sul davalianeba</t>
  </si>
  <si>
    <t>sajarimo sanqciebi (individualuri)</t>
  </si>
  <si>
    <t>საჯარიმო სანქციები</t>
  </si>
  <si>
    <t>sajarimo sanqciebi</t>
  </si>
  <si>
    <t>მიმდინარე ბალანსი</t>
  </si>
  <si>
    <t>მაკა ბაქრაძე</t>
  </si>
  <si>
    <t>სულიკო ბაქრაძე</t>
  </si>
  <si>
    <t>01018002760</t>
  </si>
  <si>
    <t>მაკა სალუქვაძე</t>
  </si>
  <si>
    <t>01008010103</t>
  </si>
  <si>
    <t>კახი ნუცუბიძე</t>
  </si>
  <si>
    <t>mesakuTre                         64.30.04.268.01.XXX</t>
  </si>
  <si>
    <t>60001020932</t>
  </si>
  <si>
    <t>არსენ ყაზიაშვილი</t>
  </si>
  <si>
    <t>01018002102</t>
  </si>
  <si>
    <t>ბელა სალუქვაძე</t>
  </si>
  <si>
    <t>01017010827</t>
  </si>
  <si>
    <t>კლარა ჯანუყვაძე</t>
  </si>
  <si>
    <t>01008004316</t>
  </si>
  <si>
    <t>მერაბ თევზაძე</t>
  </si>
  <si>
    <t>01024050865</t>
  </si>
  <si>
    <t>ნინა ვარდოშვილი</t>
  </si>
  <si>
    <t>01024022300</t>
  </si>
  <si>
    <t>გივი ჯაყელი</t>
  </si>
  <si>
    <t>51001001592</t>
  </si>
  <si>
    <t>რიმინო მებონია</t>
  </si>
  <si>
    <t>01017003342</t>
  </si>
  <si>
    <t>ნინო ხოფერია</t>
  </si>
  <si>
    <t>01011013351</t>
  </si>
  <si>
    <t>ქეთევან ქავთარაძე</t>
  </si>
  <si>
    <t>01008001491</t>
  </si>
  <si>
    <t>ვიტალი აგაჯანოვი</t>
  </si>
  <si>
    <t>01008020415</t>
  </si>
  <si>
    <t>ნიკოლოზ ენუქიძე</t>
  </si>
  <si>
    <t>01024063138</t>
  </si>
  <si>
    <t>აბელ აბესაძე</t>
  </si>
  <si>
    <t>01024063139</t>
  </si>
  <si>
    <t>ეთერ აბესაძე</t>
  </si>
  <si>
    <t>01008024998</t>
  </si>
  <si>
    <t>სოფიო ამბოკაძე</t>
  </si>
  <si>
    <t>01026007157</t>
  </si>
  <si>
    <t>ნანა ყურაშვილი</t>
  </si>
  <si>
    <t>01008017692</t>
  </si>
  <si>
    <t>სალომე გოგიაშვილი</t>
  </si>
  <si>
    <t>01017009236</t>
  </si>
  <si>
    <t>გიორგი ჯაბადარი</t>
  </si>
  <si>
    <t>01026001180</t>
  </si>
  <si>
    <t>ლიანა ხარატიშვილი</t>
  </si>
  <si>
    <t>01017012599</t>
  </si>
  <si>
    <t>თამარ ცხაკაია</t>
  </si>
  <si>
    <t>01018001217</t>
  </si>
  <si>
    <t>დავით ჩხეიძე</t>
  </si>
  <si>
    <t>01017016275</t>
  </si>
  <si>
    <t>ასმათი სირბილაძე</t>
  </si>
  <si>
    <t>01008001693</t>
  </si>
  <si>
    <t>მარინე მაისურაძე–ო'ნილ</t>
  </si>
  <si>
    <t>0108012104</t>
  </si>
  <si>
    <t>ნუგზარ მაისურაძე</t>
  </si>
  <si>
    <t>01024001776</t>
  </si>
  <si>
    <t>ლელა სულიკაშვილი</t>
  </si>
  <si>
    <t>01005002444</t>
  </si>
  <si>
    <t>ზურაბ ბოკუჩავა</t>
  </si>
  <si>
    <t>01024001880</t>
  </si>
  <si>
    <t>ლია სანიკიძე</t>
  </si>
  <si>
    <t>31001003251</t>
  </si>
  <si>
    <t>თენგიზ კახნიაშვილი</t>
  </si>
  <si>
    <t>01008012093</t>
  </si>
  <si>
    <t>ნანა იაკობიშვილი</t>
  </si>
  <si>
    <t>01008002749</t>
  </si>
  <si>
    <t>მარინე მათიაშვილი</t>
  </si>
  <si>
    <t>01019005964</t>
  </si>
  <si>
    <t>ნათია კობერიძე</t>
  </si>
  <si>
    <t>01006010208</t>
  </si>
  <si>
    <t>ტარიელ თაბაგარი</t>
  </si>
  <si>
    <t>01015000609</t>
  </si>
  <si>
    <t>ნიკოლოზ ძაგანია</t>
  </si>
  <si>
    <t>01010004162</t>
  </si>
  <si>
    <t>ეკატერინე ნიკოლეიშვილი</t>
  </si>
  <si>
    <t>01023004496</t>
  </si>
  <si>
    <t>ნინო ცანავა</t>
  </si>
  <si>
    <t>01008003400</t>
  </si>
  <si>
    <t>დავით ბაინდურაშვილი</t>
  </si>
  <si>
    <t>01008018702</t>
  </si>
  <si>
    <t>ნანი ბალახაძე</t>
  </si>
  <si>
    <t>12002000065</t>
  </si>
  <si>
    <t>გიორგი გუგავა</t>
  </si>
  <si>
    <t>01017027774</t>
  </si>
  <si>
    <t>გრიგოლ ბეჟანიშვილი</t>
  </si>
  <si>
    <t>05005003715</t>
  </si>
  <si>
    <t>თენგიზ ბახსოლიანი</t>
  </si>
  <si>
    <t>010117008190</t>
  </si>
  <si>
    <t>ეკატერინე შავიშვილი</t>
  </si>
  <si>
    <t>01018000970</t>
  </si>
  <si>
    <t>დავით მესხაძე</t>
  </si>
  <si>
    <t>01009008704</t>
  </si>
  <si>
    <t>თამარ ლეჟავა</t>
  </si>
  <si>
    <t>61004007062</t>
  </si>
  <si>
    <t>ნინო ცინცაბაძე–ნოღაიდელი</t>
  </si>
  <si>
    <t>01025018171</t>
  </si>
  <si>
    <t>ნარგიზი აშოთია</t>
  </si>
  <si>
    <t>01008030771</t>
  </si>
  <si>
    <t>ფლორიდა კონსულიანი</t>
  </si>
  <si>
    <t>01008002750</t>
  </si>
  <si>
    <t>ეკატერინე კერესელიძე</t>
  </si>
  <si>
    <t>01008007860</t>
  </si>
  <si>
    <t>შოთა ხაბარელი</t>
  </si>
  <si>
    <t>65002006480</t>
  </si>
  <si>
    <t>ირინა გოგიტიძე</t>
  </si>
  <si>
    <t>01008013319</t>
  </si>
  <si>
    <t>მაკა ჯავახიშვილი</t>
  </si>
  <si>
    <t>01007008188</t>
  </si>
  <si>
    <t>დალი მაისურაძე</t>
  </si>
  <si>
    <t>01026000695</t>
  </si>
  <si>
    <t>ერეკლე გამყრელიძე</t>
  </si>
  <si>
    <t>01008028280</t>
  </si>
  <si>
    <t>ნიკოლოზ გიგაური</t>
  </si>
  <si>
    <t>01031000563</t>
  </si>
  <si>
    <t>ირაკლი გიგაური</t>
  </si>
  <si>
    <t>61006002758</t>
  </si>
  <si>
    <t>იბრაიმ შალიკაძე</t>
  </si>
  <si>
    <t>60002000760</t>
  </si>
  <si>
    <t>კახაბერი კუბლაშვილი</t>
  </si>
  <si>
    <t>01019028493</t>
  </si>
  <si>
    <t>ხათუნა აბაიშვილი</t>
  </si>
  <si>
    <t>01008012305</t>
  </si>
  <si>
    <t>ლია გურ</t>
  </si>
  <si>
    <t>01008012282</t>
  </si>
  <si>
    <t>დავით გურ</t>
  </si>
  <si>
    <t>01007000420</t>
  </si>
  <si>
    <t>დავით ალხაზაშვილი</t>
  </si>
  <si>
    <t>01026002097</t>
  </si>
  <si>
    <t>მარიამ ცხადაძე</t>
  </si>
  <si>
    <t>01024002931</t>
  </si>
  <si>
    <t>ელისაბად კავაძე</t>
  </si>
  <si>
    <t>01008001876</t>
  </si>
  <si>
    <t>თეიმურაზ ანდრიაძე</t>
  </si>
  <si>
    <t>01008007856</t>
  </si>
  <si>
    <t>პაატა კლდიაშვილი</t>
  </si>
  <si>
    <t>01009008407</t>
  </si>
  <si>
    <t>რუსუდან ჯორჯიაშვილი</t>
  </si>
  <si>
    <t>01008005211</t>
  </si>
  <si>
    <t>გია შენგელია</t>
  </si>
  <si>
    <t>01008012924</t>
  </si>
  <si>
    <t>დავით კვერნაძე</t>
  </si>
  <si>
    <t>01008008165</t>
  </si>
  <si>
    <t>მანანა ოსაძე</t>
  </si>
  <si>
    <t>35001003140</t>
  </si>
  <si>
    <t>მაგდა ბერიაშვილი</t>
  </si>
  <si>
    <t>01007003851</t>
  </si>
  <si>
    <t>თინათინ კვერნაძე</t>
  </si>
  <si>
    <t>01024048243</t>
  </si>
  <si>
    <t>ნინო ქადეიშვილი</t>
  </si>
  <si>
    <t>01010000188</t>
  </si>
  <si>
    <t>ლიანა ჯაფარიძე</t>
  </si>
  <si>
    <t>01008000365</t>
  </si>
  <si>
    <t>ირაკლი იაშვილი</t>
  </si>
  <si>
    <t>01031000778</t>
  </si>
  <si>
    <t>ლევან ჩოჩია</t>
  </si>
  <si>
    <t>01031005485</t>
  </si>
  <si>
    <t>გიორგი ჩოჩია</t>
  </si>
  <si>
    <t>01009007500</t>
  </si>
  <si>
    <t>გიორგი ქუთათელაძე</t>
  </si>
  <si>
    <t>01025000091</t>
  </si>
  <si>
    <t>მალხაზ ნაცვლიშვილი</t>
  </si>
  <si>
    <t>01010015084</t>
  </si>
  <si>
    <t>ირაკლი კანდელაკი</t>
  </si>
  <si>
    <t>01024001835</t>
  </si>
  <si>
    <t>ხათუნა რცხილაძე</t>
  </si>
  <si>
    <t>01024004694</t>
  </si>
  <si>
    <t>ირინე სეფერთელაძე</t>
  </si>
  <si>
    <t>01017011754</t>
  </si>
  <si>
    <t>მანანა კილაძე</t>
  </si>
  <si>
    <t>60001040955</t>
  </si>
  <si>
    <t>ნიკოლოზი ჯანელიძე</t>
  </si>
  <si>
    <t>01008003430</t>
  </si>
  <si>
    <t>ხათუნა ჩხეიძე</t>
  </si>
  <si>
    <t>01027066182</t>
  </si>
  <si>
    <t>ირაკლი ჯინჭველაძე</t>
  </si>
  <si>
    <t>01010005420</t>
  </si>
  <si>
    <t>თამარ ოდიშარია</t>
  </si>
  <si>
    <t>01024023887</t>
  </si>
  <si>
    <t>სალომე მეგენეიშვილი</t>
  </si>
  <si>
    <t>01024006005</t>
  </si>
  <si>
    <t>მაკა შენგელია</t>
  </si>
  <si>
    <t>01005006266</t>
  </si>
  <si>
    <t>მარიამ სულაბერიძე</t>
  </si>
  <si>
    <t>01007002175</t>
  </si>
  <si>
    <t>ზურაბი ფავლენიშვილი</t>
  </si>
  <si>
    <t>01029003255</t>
  </si>
  <si>
    <t>ვანიკო გიორგაძე</t>
  </si>
  <si>
    <t>პ/ნ</t>
  </si>
  <si>
    <t>სახელი, გვარი</t>
  </si>
  <si>
    <t>მესაკუთრე საჯარო რეესტრის მიხედვით</t>
  </si>
  <si>
    <t>სასამართლოზე გადაცემის კანდიდატი</t>
  </si>
  <si>
    <t>გადაცემული სასამართლოზე</t>
  </si>
  <si>
    <t>რეესტრში გასატარებელი</t>
  </si>
  <si>
    <t>გ.გამყრელიძე</t>
  </si>
  <si>
    <t>ნ.კალანდაძე</t>
  </si>
  <si>
    <t>ლ.სულიკაშვილი</t>
  </si>
  <si>
    <t>satelekomunikacio xarjebi(silkneti)</t>
  </si>
  <si>
    <t>გაბრიჩიძე ვახტანგი</t>
  </si>
  <si>
    <t>გ.გუგავა</t>
  </si>
  <si>
    <t>ამხანაგობა'' მესხეთის''</t>
  </si>
  <si>
    <t>თავმჯდომარე:</t>
  </si>
  <si>
    <t>დ.ჯეირანაშვილი</t>
  </si>
  <si>
    <t>მ.თევზაძე</t>
  </si>
  <si>
    <t xml:space="preserve">წულეისკირი ვანიკო </t>
  </si>
  <si>
    <t>წულეისკირი ვანიკო</t>
  </si>
  <si>
    <t>ა.კიკალეიშვილი</t>
  </si>
  <si>
    <t>მაია ასათიანი</t>
  </si>
  <si>
    <t>ირაკლი გაბადაძე</t>
  </si>
  <si>
    <t>მ.ასათიანი</t>
  </si>
  <si>
    <t>ნ.კობერიძე</t>
  </si>
  <si>
    <t>დ.კვეზერელი</t>
  </si>
  <si>
    <t>ყურაშვილი</t>
  </si>
  <si>
    <t>გურ</t>
  </si>
  <si>
    <t>სულ     კვტ.</t>
  </si>
  <si>
    <t>მრიცხველების ჩვენება (individualuri)</t>
  </si>
  <si>
    <t>ტარიფი</t>
  </si>
  <si>
    <t>მ რ ი ც ხ ვ ე ლ ი ს                ჩ ვ ე ნ ე ბ ა</t>
  </si>
  <si>
    <t>მრიცხველის No</t>
  </si>
  <si>
    <t>ტ.კირილინა</t>
  </si>
  <si>
    <t>დ/ბაინდურაშვილი</t>
  </si>
  <si>
    <t>kz4</t>
  </si>
  <si>
    <t>kz 4</t>
  </si>
  <si>
    <t xml:space="preserve">MAGTI </t>
  </si>
  <si>
    <t>kz 5</t>
  </si>
  <si>
    <t>GeoCell</t>
  </si>
  <si>
    <t>ganviTarebის ხარჯები</t>
  </si>
  <si>
    <t>სამეურნეო ხარჯები ....</t>
  </si>
  <si>
    <t xml:space="preserve">01,01,2016 სამეურნეო ხარჯები და განვითარება        </t>
  </si>
  <si>
    <t xml:space="preserve">01,12,2015 სამეურნეო ხარჯები დაგანვითარება    </t>
  </si>
  <si>
    <t>ლარი ბანკის საკომისიო</t>
  </si>
  <si>
    <t xml:space="preserve">ლარი გათბობის  და ცხელი ცივი წყლის მილების შეცვლა </t>
  </si>
  <si>
    <t>ლარი მიწის გადასახადი</t>
  </si>
  <si>
    <t>ლარი წყლის შემკრების გაწმენდა საშემოსავლის ჩათვლით ერთჯერადი ხელფასი</t>
  </si>
  <si>
    <t xml:space="preserve">ლარი ანტიფრიზის შესყიდვა გათბობის სისტემისათვის </t>
  </si>
  <si>
    <t xml:space="preserve">ლარი გათბობის მილების შეფუთვა კედლების ამოშენება მასალებთან ერთად საშემოსავლოს ჩათვლით ერთჯერადი ხელფასი მაგთის გადახდები </t>
  </si>
  <si>
    <t>შემოსავლები იჯარიდან (მაგთი)</t>
  </si>
  <si>
    <t>შემოსავლები იჯარიდან (ჯეოსელი)</t>
  </si>
  <si>
    <t>შემოსავლები იჯარიდან (სხვა)</t>
  </si>
  <si>
    <t>სულ:</t>
  </si>
  <si>
    <t>იჯარა:</t>
  </si>
  <si>
    <t>01,02,2016სამეურნეო ხარჯები და განვითარება               17,67 ბანკის საკომისიო</t>
  </si>
  <si>
    <t>ბანკის საკომისიო</t>
  </si>
  <si>
    <t>1830 ლარი ადვოკატის მომსახურება სააპელაციო სასამართლო</t>
  </si>
  <si>
    <t>17,67 ლარი ბანკის საკომისიო</t>
  </si>
  <si>
    <t>ადვოკატის მომსახურება სააპელაციო სასამართლო</t>
  </si>
  <si>
    <t>100ლარი  მგზავრობა თბილისი ბაკურიანი სასამართლოს დასწრება</t>
  </si>
  <si>
    <t>375 ლარი ერთჯერადი ხელშეკრულება წყლის შემკრების გაწმენდა საშემოსავლოს ჩათვლით</t>
  </si>
  <si>
    <t>187,5 ლარი ერთჯერადი ხელშეკრულებ ტელევიზიის დ</t>
  </si>
  <si>
    <t>ე</t>
  </si>
  <si>
    <t>გასწორება</t>
  </si>
  <si>
    <t>01,03,2016 სამეურნეო ხარჯები                                  22,15ლარი ბანკის საკომისიო</t>
  </si>
  <si>
    <t>375ლარი წყლის შემკრების გაწმენდა ყინულისაგან</t>
  </si>
  <si>
    <t xml:space="preserve"> საშემოსავლოს ჩათვლით</t>
  </si>
  <si>
    <t xml:space="preserve">  </t>
  </si>
  <si>
    <t>01,04,2016 სამეურნეო ხარჯები                                         26,9 ბანკის საკომისიო</t>
  </si>
  <si>
    <t>22,9 ლარი ბანკის საკომისიო</t>
  </si>
  <si>
    <t>100 ლარი სამეურნეო საშვალებები ,ცემენტი 3 ტომარა</t>
  </si>
  <si>
    <t>სამეურნეო საშვალებები,ცემენტი 3 ტომარა</t>
  </si>
  <si>
    <t xml:space="preserve">55 ლარი </t>
  </si>
  <si>
    <t>გამაფრთხილებელი წერილების გაგზავნა</t>
  </si>
  <si>
    <t>45 ლარი</t>
  </si>
  <si>
    <t>საწვავის ხარჯი ბაკურიანი ბორჯომი ბაკურიანი</t>
  </si>
  <si>
    <t>ბაკურიანი ბორჯომი ბაკურიანი</t>
  </si>
  <si>
    <t>01,05,2016                                                                     23,6ლარი ბანკის საკომისიო</t>
  </si>
  <si>
    <t xml:space="preserve">60 ლარი ბაკურიანი ბორჯომი ბაკურიანი </t>
  </si>
  <si>
    <t xml:space="preserve">               2 ტომარა ცემენტი 2 ტომარა წებოცემენტი</t>
  </si>
  <si>
    <t>375 ლარი წყლის შემკრების გაწმენდა საშემოსავლის ჩათვლით ერთჯერადი ხელფასი</t>
  </si>
  <si>
    <t>01,06,2016სამეურნეო ხარჯები                                     16,22 ლარი ბანკის საკომისიო</t>
  </si>
  <si>
    <t xml:space="preserve">250 ლარი ექსკავატორის დაქირავება სანიაღვრე არხის გასაჭრელად </t>
  </si>
  <si>
    <t>1700 ლარი გარე კიბის მოსაპირკეთებელი მასალების შესყიდავა ტრანსპორტირება</t>
  </si>
  <si>
    <t>მაქთი და ჯეოსელის იჯარა</t>
  </si>
  <si>
    <t>3,4 ლარი ბანკის საკომისიო</t>
  </si>
  <si>
    <t>01,07,16 სამეურნეო ხარჯები                                       25,43 ბანკის საკომისიო</t>
  </si>
  <si>
    <t>375 ლარი ტერიტორიის დასუფთავება და ნაგვის გატანა საშემოსავლოს ჩათვლით</t>
  </si>
  <si>
    <t>625 ლარი სანიაღვრე არხისა და წყლის შემკრების გაწმენდა საშემოსავლოს ჩათვლით</t>
  </si>
  <si>
    <t>25 ლარი ბაკურიანი ბორჯომი ბაკურიანი ინტერნეტის ჩასართავად</t>
  </si>
  <si>
    <t>75ლარი  ბაკურიანი ბორჯომი ბაკურიანი რკინის (პალასა) შესყიდვა ტრანსპორტირება</t>
  </si>
  <si>
    <t>400 ლარი გარე კიბის მოაჯირის მასალები  ტრანსპორტირება</t>
  </si>
  <si>
    <t>660 ლარი ბეტონის ნარევის ღირებულება</t>
  </si>
  <si>
    <t>1200 ლარი ელექტრო ნათურების ,გარე სანათების ,არისტონის,შესყიდვა ტრანსპორტირება</t>
  </si>
  <si>
    <t>ბაკურიანი თბილისი ბაკურიანი</t>
  </si>
  <si>
    <t>500 ლარი მოაჯირის დამზადება მონტაჟი საშემოსავლოს ჩათვლით</t>
  </si>
  <si>
    <t>1250 ლარი ბეტონის დასხმა ,ბარდურისა და კიბის ქვით მოპირკეთება საშემოსავლოს ჩათვლით</t>
  </si>
  <si>
    <t>8,2 ლარი ბანკის საკომისიო</t>
  </si>
  <si>
    <t>100 ლარი ცემენტი წებო ცემენტი ბორჯომი ბაკურიანი შესყიდვა ტრანსპორტირება</t>
  </si>
  <si>
    <t>მაქთისა დაჯეოსელის იჯარა</t>
  </si>
  <si>
    <t>მაქთისა და ჯეოსელის იჯარა</t>
  </si>
  <si>
    <t xml:space="preserve">01,08,2016 სამეურნეო ხარჯები                                  21,1ლარი ბანკის საკომისიო  </t>
  </si>
  <si>
    <t>225 ლარი სამეურნეო ნივთები</t>
  </si>
  <si>
    <t>1125 ლარი წყლის შემკრების და ცისტერნების გამორეცხვა,საკანალიზაციო მილის გაწმენდა</t>
  </si>
  <si>
    <t xml:space="preserve">მაგთის და ჯეოსელის იჯარა                                     2053,1ლარი ლიფტის რემონტის საფასური </t>
  </si>
  <si>
    <t>რუსუდან ჭუბაბრია</t>
  </si>
  <si>
    <t>01010015198</t>
  </si>
  <si>
    <t>01,09,2016 სამეურნეო ხარჯები                                 30,23 ლარი ბანკის საკომისიო</t>
  </si>
  <si>
    <t>1125 ლარი წყლის ზისტერნებისა და შემკრების ,საკანალიზაციო სისტემის გაწმენდა საშემოსავლოს</t>
  </si>
  <si>
    <t>ჩათვლით</t>
  </si>
  <si>
    <t>240 ლარი სათიბელას შესყიდვა</t>
  </si>
  <si>
    <t>110ლარი გაზის მრიცხველის ტრანსპორტირება ბაკურიანი თბილისი ბაკურიანი</t>
  </si>
  <si>
    <t>200 ლარი გაზუს მრიცხველის ელემენტის შესყიდვა</t>
  </si>
  <si>
    <t>375 ლარი გაზის მრიცხველის რემონტი ხელშეკრულება #13</t>
  </si>
  <si>
    <t>ონტი ხელშეკრულება #13</t>
  </si>
  <si>
    <t>მაგთის და ჯეოსელის იჯარა                                     480 ლარი გაზის მრიცხველის დაკალიბრება საქ.სტანდარტი</t>
  </si>
  <si>
    <t xml:space="preserve"> ხელშეკრულება #11 და #12</t>
  </si>
  <si>
    <t>1,ლარი ბანკის საკომისიო</t>
  </si>
  <si>
    <t>01,10,2016                                                                  14,50 ლარი ბანკის საკომისიო</t>
  </si>
  <si>
    <t>მაგთის და ჯეოსელის იჯარა                                      1250 ლარი საერთო სველი წერტილის მონტაჟი</t>
  </si>
  <si>
    <t>13 ლარი ბანკის საკომისიო</t>
  </si>
  <si>
    <t>01,11,2016 სამეურნეო ხარჯეი                                       50ლარი წერილების გაგზავნა  და მგზავრობა ბაკურიაი ბორჯომი ბაკურიანი</t>
  </si>
  <si>
    <t>27,64 ლარი ბანკის საკომისიო</t>
  </si>
  <si>
    <t>მაგთის და ჯეოსელს იჯარა                                        120 ლარი მგზავრობა ბაკურიანი თბილისი ბაკურიანი ელექტრო მრიცხველის  და გათბობის ტუმბოს შესასყიდათ</t>
  </si>
  <si>
    <t>01,12,2016      სამეურნეო ხარჯები                               187,5 ლარი მაღალი ძაბვის გამთიშველის რემონტი საშემოსავლოს ჩათვლით</t>
  </si>
  <si>
    <t>27,3 ლარი ბანკის საკომისიო</t>
  </si>
  <si>
    <t>მაგთისა და ჯეოსელის ოჯარა                                     2150 ლარი გათბობის ტუმბოსა და ელექტრო მრიცხველის შესყიდვა</t>
  </si>
  <si>
    <t>945,28 ინკასოს განაღდება</t>
  </si>
  <si>
    <t>4,3 ლარი ბანკის საკომისიო</t>
  </si>
  <si>
    <t>25,00ლარი ელექტრო მრიცხველის კარადის შესყიდვა</t>
  </si>
  <si>
    <t xml:space="preserve"> ით ხელშეკრულება #14</t>
  </si>
  <si>
    <t>კრულება#14</t>
  </si>
  <si>
    <t xml:space="preserve">   </t>
  </si>
  <si>
    <t>01,01,2017                                                                  29,7 ლარი ბანკის საკომისიო</t>
  </si>
  <si>
    <t>300 ლარი ანტიფრიზიზის შესყიდვა .მგზავრობა ბაკურიანი ბორჯომი ხაშური ბაკურიანი</t>
  </si>
  <si>
    <t xml:space="preserve">                ანტიფრიზიზის შესასყიდათ</t>
  </si>
  <si>
    <t>375 ლარი წყლის მილის შეცვლა და ტერიტორიის გაწმენდა თოვლისაგან ხელშეკრულება #15 და#16 საშემოსავლოს ჩათვლით</t>
  </si>
  <si>
    <t>\</t>
  </si>
  <si>
    <t>კიკალიშვილი</t>
  </si>
  <si>
    <t>თაბაგარი</t>
  </si>
  <si>
    <t>ვარდოშვილი</t>
  </si>
  <si>
    <t>ტაბუცაძე</t>
  </si>
  <si>
    <t>01,02,2017                                                                  32,18 ბანკის საკომისიო</t>
  </si>
  <si>
    <t>sul gadasaxdeli       2016</t>
  </si>
  <si>
    <t>75 ლარი ლიფტის ღილაკების შეძენა</t>
  </si>
  <si>
    <t>01,03,2017                                                                     22,40ლარი ბანკის საკოისიო</t>
  </si>
  <si>
    <t>01,04,2017                                                                   150 ლარი აღსრულების ეროვნული ბიურო</t>
  </si>
  <si>
    <t>37,25 ბანკის საკომისიო</t>
  </si>
  <si>
    <t>300 ლარი სამეურნეო საშვალებების შესყიდვა ნოემბრის თვიდან თებერვლის თვის ჩათვლით</t>
  </si>
  <si>
    <t>750 ლარი წყლის შემკრების და ცისტერნების გაწმენდა შლამისაგან ხელშეკრულება #17 საშემოსავლოს ჩათვლით</t>
  </si>
  <si>
    <t xml:space="preserve">ს გაწმენდა შლამისაგან </t>
  </si>
  <si>
    <t xml:space="preserve">  ან ხელშეკრულება #17 საშემოსავლოს ჩათვლით</t>
  </si>
  <si>
    <t xml:space="preserve">01,05,2017 </t>
  </si>
  <si>
    <t>29,64 ბანკის საკომისიო</t>
  </si>
  <si>
    <t>მაგთის და ჯეოსელის იჯარა                                    1650 ლარი ნოუტბუკის ,საკანალიზაციო ჭების ხუფების შესყიდვა 2 ცალი, ტრანსპორტირება</t>
  </si>
  <si>
    <t>სამეურნეო ნივთები ,ბარი ნიჩაბი ფოცხი,</t>
  </si>
  <si>
    <t>მგზავრობა ბაკურიანი თბილისი ბაკურიანი</t>
  </si>
  <si>
    <t>3,3 ბანკის საკომისიო</t>
  </si>
  <si>
    <t>01.06.2017 სამეორნეო ხარჯი                                    38,25 ბანკის საკომისიო</t>
  </si>
  <si>
    <t>500 ლარი ერთჯერადი ხელშეკრულება #1 საშემოსავლოს ჩათვლით.გარე ტერიტორიის დასუფთავება</t>
  </si>
  <si>
    <t>და ნაგვის გატანა</t>
  </si>
  <si>
    <t>მაგთის და ჯეოსელის იჯარა                                      550 ლარი საკანალიზაციო ჭების ხუფები 2 ცალი შესყიდვა ტრანსპორტირება</t>
  </si>
  <si>
    <t>11,10 ლარი ბანკის საკომისიო</t>
  </si>
  <si>
    <t>01.07.2017 სამეურნეო ხარჯი                                      900 ლარი ნათურები,ტელევიზიის რესივერების შესყიდვა</t>
  </si>
  <si>
    <t>20,34 ბანკის საკომისიო</t>
  </si>
  <si>
    <t>მაგთის და ჯეოსელის იჯარა                                     750 ლარი ხელშეკრულება #2 საშემოსავლოს ჩათვლით (საკანალიზაციო ჭების დამზადება ტრანსპორტირება 4 ცალი)</t>
  </si>
  <si>
    <t>2,20 ბანკის საკომისიო</t>
  </si>
  <si>
    <t>01.08.2017 სამეურნეო ხარჯი                                     750 ლარი ხელშეკრულება #3საშემოსავლოს ჩათვლით წყლის შემრების,მილების და ცისტერნების გასუფთავება</t>
  </si>
  <si>
    <t>140 ლარი როუტერის დატელეფონის შესყიდვა.მგზავრობა ბაკურიანი ბორჯომი ბაკურიანი</t>
  </si>
  <si>
    <t>375 ლარი ხელშეკრულება #4 საშემოსავლოს ჩათვლით ,საკანალიზაციო ჭების გაწმენდა</t>
  </si>
  <si>
    <t>23,15 ბანკის საკომისიო</t>
  </si>
  <si>
    <t>ლ.გოგშელიძე</t>
  </si>
  <si>
    <t>01.09.2017  სამეურნეო ხარჯი                                    875 ლარი ხელშეკრულება #5.#6.#7 საშემოსავლოს ჩათვლით .შემოსასვლელში სკამების და ფეხსაწმენდის დამზადება</t>
  </si>
  <si>
    <t>ტელევიზიის და როუტერის დაპროგრამება.წყლის შემკრების გაწმენდა.</t>
  </si>
  <si>
    <t>77 ლარი    გაზზე პასუხმგებელი პირის გადამზადების საფასური</t>
  </si>
  <si>
    <t>280 ლარი ქვაღორღის შესყიდვა ტრანსპორტირება შემოსასვლელი გზის მოსასწორებლად</t>
  </si>
  <si>
    <t>28,87 ბანკის საკომისიო</t>
  </si>
  <si>
    <t>01.10.2017 სამეორნეო ხარჯი                                      375 ლარი ქვისა და რკინის საჭრელი [ბალგარკა] შესყიდვა სამეურნეო ნივთების შესყიდვა</t>
  </si>
  <si>
    <t>11,25 ლარი ბანკის საკომისიო</t>
  </si>
  <si>
    <t>01.11.2017 სამეურნეო ხარჯი                                      50,84 ლარი ბანკის საკომისიო</t>
  </si>
  <si>
    <t>ნ.ლიპარტელიანი</t>
  </si>
  <si>
    <t>ნ.ბუაძე</t>
  </si>
  <si>
    <t>01.12.2017 სამეურნეო ხარჯი                                      20 ლარი ბანკის საკომისიო</t>
  </si>
  <si>
    <t>187,50 წყლის მილის შეცვლა თავის მასალებით საშემოსავლოს ჩათვლით</t>
  </si>
  <si>
    <t>01.01.2018 სამეურნეო ხარჯი                                     59,77 ბანკის საკომისიო</t>
  </si>
  <si>
    <t>ხელშეკრულება #8</t>
  </si>
  <si>
    <t>187,5 ლარი შემოსასვლელის შეღებვა და გათბობის მილის შედუღებვა საშემოსავლოს ჩათვლით</t>
  </si>
  <si>
    <t>480 ლარი მგზავრობა ბაკურიანი თბილისი ბაკურიანი . ნათურების შესყიდვა,სამეურნეო სარეცხი და საწმენდი საშვალებები</t>
  </si>
  <si>
    <t>ადვოკატის მინდობილიბა</t>
  </si>
  <si>
    <t xml:space="preserve"> სარებავი და კოლორი</t>
  </si>
  <si>
    <t>ხელშეკრულება #9</t>
  </si>
  <si>
    <t>01.02.2018 სამეურნეო ხარჯი                                         20,50 ლარი ბანკის საკომისიო</t>
  </si>
  <si>
    <t>750 ლარი ერთჯერადი ხელშეკრულება #1,#2</t>
  </si>
  <si>
    <t>2 წყლის შემკრების გაწმენდა საშემოსავლოს ჩათვლით</t>
  </si>
  <si>
    <t>01.03.2018 სამეურნეო ხარჯი                                     21,59 ლარი ბანკის საკომისიო</t>
  </si>
  <si>
    <t>01.04.2018 სამეურნეო ხარჯი                                     2000 ლარი ადვოკატის მომსახურება დღგ-ს გარეშე</t>
  </si>
  <si>
    <t>13,90 ლარი ბანკის საკომისიო</t>
  </si>
  <si>
    <t>01.05.2018  სამეურნეო ხარჯი                                    375 ლარი წყლის შემკრების გაწმენდა ხელშეკრულება #3 საშემოსავლოს ჩათვლით</t>
  </si>
  <si>
    <t>25 ლარი მგზავრობა ბაკურიანი ბორჯობი ბაკურიანი ამონაწერი (გაზი ელ.ენერგია ,წყალი)</t>
  </si>
  <si>
    <t>23,31 ლარი ბანკის საკომისიო</t>
  </si>
  <si>
    <t>01.06.2018 სამეურნეო ხარჯი                                     375 ლარი წყლის შემკრების გაწმენდა საშემოსავლოს ჩათვლით ხელშეკრულება #4</t>
  </si>
  <si>
    <t>150 ლარი მგზავრობა ბაკურიანი თბილისი ბაკურიანი კრების ჩატარება</t>
  </si>
  <si>
    <t>360 ლარი ადვოკატის მომსახურება დღგ</t>
  </si>
  <si>
    <t>11,90 ლარი ბანკის საკომისიო</t>
  </si>
  <si>
    <t>1m2=</t>
  </si>
  <si>
    <t>01.07.2018სამეურნეო ხარჯი                                      12,30 ლარი ბანკის საკომისიო</t>
  </si>
  <si>
    <t>500     ლარი წყლის შემკრების გაწმენდა საშემოსავლოს ჩათვლით</t>
  </si>
  <si>
    <t>01.08.2018                                                                   14,72  ლარი ბანკის საკომისიო</t>
  </si>
  <si>
    <t>525 ლარი ერთჯერადი ხელშეკრულება #6და#7(ლიფტის რემონტი და ტერიტორიის გათიბვა ,გასუფთავება) საშემოსავლოს ჩათვლით</t>
  </si>
  <si>
    <t>410 ლარი მგზავრობა თბილისი ბაკურიანი.ნათურების,გარე სანათების დატელეფონისაპარატის შესყიდვა</t>
  </si>
  <si>
    <t>01.09.2018                                                                    13,60ლარი ბანკის საკომისიო</t>
  </si>
  <si>
    <t>150 ლარი მგზავრობა ბორჯომი ბაკურიანი ინტერნეტის გათიშვა და სატელეკომუნიკაციო ხარჯი</t>
  </si>
  <si>
    <t>525 ლარი ტელევიზიის კაბელების შეცვლა და დაპროგრამება.წყლის შემკრების გასუფთავება ხელშეკრულება #8და#9 საშემოსავლოს ჩათვლით</t>
  </si>
  <si>
    <t>ე.წენგუაშვილი</t>
  </si>
  <si>
    <t>ი.გვაზავა</t>
  </si>
  <si>
    <t xml:space="preserve">  01,10.2018                                                                 11,96 ლარი ბანკის საკომისიო</t>
  </si>
  <si>
    <t>375 ლარი ხელშეკრულება #10 წყლის შემკრების გასუფთავება საშემოსავლოს ჩათვლით</t>
  </si>
  <si>
    <t>01,,11.2018                                                                  10,96ლარი ბანკის საკომისიო</t>
  </si>
  <si>
    <t>375 ლარი ხელშეკრულება #11</t>
  </si>
  <si>
    <t xml:space="preserve">  #11 წყლის შემკრების გასუფთავება საშემოსავლოს ჩათბლით</t>
  </si>
  <si>
    <t>150 ლარი მგზავრობა თბილისი ბაკურიანი ტერიტორიის პროექტის თაობაზე</t>
  </si>
  <si>
    <t>01.12.2018                                                                    37,06 ლარი ბანკის საკომისიო</t>
  </si>
  <si>
    <t>937,5 ლარი   ხელშეკროლება #12#13 საშემოსავლოს ჩათვლით წყლის შემკრების,ცისტერნების და მილების გაწმენდა.საქვაბეში ცივი წყლის მილის</t>
  </si>
  <si>
    <t>შეცვლა</t>
  </si>
  <si>
    <t>800 ლარი      წყლის მილისა და ეიტინგების,საღებავი,ნათურები,საწმენდი საშვალება დამგზავრობა ბაკურიანი თბილისი ბაკურიანი</t>
  </si>
  <si>
    <t>შემოსავლები იჯარიდან (ბილაინი)</t>
  </si>
  <si>
    <t>ბილაინი</t>
  </si>
  <si>
    <t>საერთო ხარჯების გადანაწილება</t>
  </si>
  <si>
    <t>GEL</t>
  </si>
  <si>
    <t>ოთახი</t>
  </si>
  <si>
    <t>მესაკუთრე</t>
  </si>
  <si>
    <t>სულ</t>
  </si>
  <si>
    <t>01.01.2019                                                                  10,50 ბანკის საკომისიო</t>
  </si>
  <si>
    <t>01.02.2019                                                                  29,56 ბანკის საკომისიო დასაპენსიო</t>
  </si>
  <si>
    <t>01,03.2019                                                                  28,50 ბანკის საკომისიო და საპენსიო</t>
  </si>
  <si>
    <t>01.04.2019                                                                  26,57 ბანკის საკომისიო და საპენსიო</t>
  </si>
  <si>
    <t>01.05.2019                                                                   771,75 ბანკის საკომისიო,საპენსიო და ხელშეკრულება #1და#2საშემოსავლოს ჩათვლით წყლის შემკრების გაწმენდა</t>
  </si>
  <si>
    <t>01,06.2019                                                                   878,97  ბანკის საკომისიო, საპენსიო და ხელშეკრულება #3#4 საშემოსავლოს ჩათვლით წყლის შემკრეფის დაეზოს გასუფთავება</t>
  </si>
  <si>
    <t>სამეურნეო ნივთები</t>
  </si>
  <si>
    <t>01.07.2019                                                                  1208,47 ბანკის საკომისიო,საპენსიო ,ხელშეკრულება #5#6 საშემოსავლოს ჩათვლით წყლის შემკრების და მილების გასუფთავება</t>
  </si>
  <si>
    <t>დარბაზში  სველი წერტილის მოწყობა,სარემონტო მასალების ჩათვლით</t>
  </si>
  <si>
    <t>01.08.2019                                                                   858,04   ბანკის საკომისიო,საპენსიო და ხელშეკრულება #7#*8 საშემოსავლოს ჩათვლით საკანალიზაციო სისტემის გასუფთავება და</t>
  </si>
  <si>
    <t>საფეხბურთო კარების დამზადება.</t>
  </si>
  <si>
    <t>ამეურნეო საშვალებები</t>
  </si>
  <si>
    <t>01.09.2019                                                                  27,57 ბანკის საკომისიო  და საპენსიო</t>
  </si>
  <si>
    <t>01.10.2019                                                                     403,18 ბანკის საკომისიო და საპენსიო.ხელშეკრულება #9 საშემოსავლოს ჩათვლით წყლის მილების გასუფთავება</t>
  </si>
  <si>
    <t>01.11.2019                                                                   178,88</t>
  </si>
  <si>
    <t>ბანკის საკომისიო ,საპენსიო  და მგზავრობა ბაკურიანი  თბილისი ბაკურიანი</t>
  </si>
  <si>
    <t>01.12.2019                                                                  1299,50   ბანკის საკომისიო,საპენსიო და ხელშეკრულება #10#11#12 საშემოსავლოს ჩათვლით დერეფნის რემონტი,</t>
  </si>
  <si>
    <t>ცისტერნების და  წყლის შემკრების გასუფთავება</t>
  </si>
  <si>
    <t>სამეურნეო საშვალებები,ნათურები მგზავრობა ბაკურიანი თბილისი ბაკურიანი</t>
  </si>
  <si>
    <t>ზ.ლომიძე</t>
  </si>
  <si>
    <t>გ.ჭუმბურიძე</t>
  </si>
  <si>
    <t>ი.ჩკადუა</t>
  </si>
  <si>
    <t>01.01.2020</t>
  </si>
  <si>
    <t>9.58 ბანკის საკომისიო</t>
  </si>
  <si>
    <t>24.0 ლარი  საპენსიო</t>
  </si>
  <si>
    <t>01.02.2020</t>
  </si>
  <si>
    <t>8.58 ლარი ბანკის საკომისიო</t>
  </si>
  <si>
    <t>24.00 ლარი საპენსიო</t>
  </si>
  <si>
    <t>01.03.2020</t>
  </si>
  <si>
    <t xml:space="preserve">7.58 ლარი ბანკის საკომისიო </t>
  </si>
  <si>
    <t>01.04.2020</t>
  </si>
  <si>
    <t>10.75 ბანკის საკომისიო</t>
  </si>
  <si>
    <t>20.00ლარი საპენსიო</t>
  </si>
  <si>
    <t>500 ლარი წყლის შემკრების გასუფთავება ხელშეკრულება #1</t>
  </si>
  <si>
    <t>7.8 ლარი ბანკის საკომისიო</t>
  </si>
  <si>
    <t>20.00 ლარი საპენსიო</t>
  </si>
  <si>
    <t xml:space="preserve">376 ლარი სამეურნეო ხარჯი </t>
  </si>
  <si>
    <t>01.05.2020</t>
  </si>
  <si>
    <t xml:space="preserve"> არჯი ზედნადები #0524441624 25.05.2020</t>
  </si>
  <si>
    <t>01.06.2020</t>
  </si>
  <si>
    <t>11.51 ლარი ბანკის საკომისიო</t>
  </si>
  <si>
    <t>100 ლარი მგზავრობა ბაკურიანი თბილისი ბაკურიანი</t>
  </si>
  <si>
    <t>799 ლარი კომპიუტერის შეძენა</t>
  </si>
  <si>
    <t>2515.3 ლარი ხელშეკრულება #</t>
  </si>
  <si>
    <t>ლება #2#3#4 წყლის შემკრების აღდგენა მოპარვის შემდეგ</t>
  </si>
  <si>
    <t>50.6საპენსიო</t>
  </si>
  <si>
    <t>01.07.2020</t>
  </si>
  <si>
    <t>11.66 ლარი ბანკის საკომისიო</t>
  </si>
  <si>
    <t>32.5საპენსიო</t>
  </si>
  <si>
    <t>28 ლარი საბეჭდი ქაღალდი და საჭრელი დისკი</t>
  </si>
  <si>
    <t>625.ლარი ხელშეკრულება #5</t>
  </si>
  <si>
    <t>01.08 2020</t>
  </si>
  <si>
    <t>11.78 ლარი ბანკის საკომისიო</t>
  </si>
  <si>
    <t>25.1 ლარი საპენსიო</t>
  </si>
  <si>
    <t>250 ლარი სამეურნეო ხარჯი ზედნადები#0538590626 03.08.2020</t>
  </si>
  <si>
    <t>და#0540500797 12.08.2020</t>
  </si>
  <si>
    <t>752.55ლარი ხალშკრულება #6#7</t>
  </si>
  <si>
    <t>19.88ლარი ბანკის საკომისიო</t>
  </si>
  <si>
    <t>26.8ლარი საპენსიო</t>
  </si>
  <si>
    <t>60ლარი სამეურნეო ხარჯი ზედნადები#0556115376</t>
  </si>
  <si>
    <t>01.09.2020</t>
  </si>
  <si>
    <t>503.4ლარი ხელშეკრულება #8</t>
  </si>
  <si>
    <t>01.10.2020</t>
  </si>
  <si>
    <t>8.8ლარი ბანკის საკომისიო</t>
  </si>
  <si>
    <t>378.83ლარი ხელშეკრულება#9</t>
  </si>
  <si>
    <t>01.11.2020</t>
  </si>
  <si>
    <t>8.5ლარი ბანკის საკომისიო</t>
  </si>
  <si>
    <t>20ლარი საპენსიო</t>
  </si>
  <si>
    <t>210ლარი სამეურნეო ხარჯი ზედნადები#0562288227</t>
  </si>
  <si>
    <t>01.12.2020</t>
  </si>
  <si>
    <t>23.98ლარი ბანკის საკომისიო</t>
  </si>
  <si>
    <t>47.67ლარი საპენსიო</t>
  </si>
  <si>
    <t>193ლარი სამეურნეო ხარჯი ზედნადები#0564719196</t>
  </si>
  <si>
    <t>1830.4ლარი ხელშეკრულება#10#11#12</t>
  </si>
  <si>
    <t>`</t>
  </si>
  <si>
    <t>თაბაგარი ბადურაშვილი</t>
  </si>
  <si>
    <t>201A</t>
  </si>
  <si>
    <t>ბრეგაძე მ.</t>
  </si>
  <si>
    <t>ამაშუკელი ბ/</t>
  </si>
  <si>
    <t>კლიმიაშვილი.შ</t>
  </si>
  <si>
    <t>ლ.ანდღულაძე</t>
  </si>
  <si>
    <t>დ.ბაინდურაშვილი</t>
  </si>
  <si>
    <t>ლ.მჭედლიშვილი</t>
  </si>
  <si>
    <t>ბაქრაძე მაკა</t>
  </si>
  <si>
    <t>ბაქრაძე ეკა</t>
  </si>
  <si>
    <t>სალუქვაძე ო.</t>
  </si>
  <si>
    <t>წინამძღვრიშვილი დ.</t>
  </si>
  <si>
    <t xml:space="preserve">ყაზიაშვილი ა. </t>
  </si>
  <si>
    <t>სალუქვაძე მ.</t>
  </si>
  <si>
    <t>ჭანუყვაძ</t>
  </si>
  <si>
    <t>ჭუბაბრია კ.</t>
  </si>
  <si>
    <t>ჯაყელი</t>
  </si>
  <si>
    <t>ქავთარაძე ქ</t>
  </si>
  <si>
    <t>აგაჟანოვი ვ</t>
  </si>
  <si>
    <t>ენუქიძე</t>
  </si>
  <si>
    <t>აბესაძ გ</t>
  </si>
  <si>
    <t>ამბოკაძ</t>
  </si>
  <si>
    <t>ყურაშვილი ნ</t>
  </si>
  <si>
    <t>ჯაბადარი გ</t>
  </si>
  <si>
    <t>ჩხეიძე დ.</t>
  </si>
  <si>
    <t>მაისურაძ მ.</t>
  </si>
  <si>
    <t>მაისურაძ შ</t>
  </si>
  <si>
    <t>სანიკიძ ლ</t>
  </si>
  <si>
    <t>კახნიაშვილი გ</t>
  </si>
  <si>
    <t>ნ.იაკობიშვილი.ვ.მაღრაძე</t>
  </si>
  <si>
    <t>ნარსია მ.</t>
  </si>
  <si>
    <t>ძაგანია ნ</t>
  </si>
  <si>
    <t>ტაბიძე ნ</t>
  </si>
  <si>
    <t>ბალახაძე ნ</t>
  </si>
  <si>
    <t>ბახსოლიანი თ</t>
  </si>
  <si>
    <t>შავიშვილი ე</t>
  </si>
  <si>
    <t>გაბადაძე ი</t>
  </si>
  <si>
    <t>ლეჟავა თ</t>
  </si>
  <si>
    <t>სულიკაშვილი</t>
  </si>
  <si>
    <t>ბერაძე</t>
  </si>
  <si>
    <t xml:space="preserve">გაბრიჩიძე </t>
  </si>
  <si>
    <t>კონსულიანი ს</t>
  </si>
  <si>
    <t>კერესელიძე</t>
  </si>
  <si>
    <t>თ მაჩუტაძე</t>
  </si>
  <si>
    <t>ლეკიშვილი ნ</t>
  </si>
  <si>
    <t>ლეკიშვილი კ</t>
  </si>
  <si>
    <t>გოგიტიძ ი</t>
  </si>
  <si>
    <t>მ.ჯავახიშვილი</t>
  </si>
  <si>
    <t>დ.სულაბერიძე</t>
  </si>
  <si>
    <t>გამყრელიძ</t>
  </si>
  <si>
    <t>გიგაური</t>
  </si>
  <si>
    <t>გიგაური ი</t>
  </si>
  <si>
    <t>შალიკაძ ი</t>
  </si>
  <si>
    <t>ვარდიშვილი ნ</t>
  </si>
  <si>
    <t>აბაიშვილი</t>
  </si>
  <si>
    <t>ლ.გური</t>
  </si>
  <si>
    <t>ი.გური</t>
  </si>
  <si>
    <t>დ.გური</t>
  </si>
  <si>
    <t>ალხაზიშვილი დ</t>
  </si>
  <si>
    <t>ფეიქრიშვილი</t>
  </si>
  <si>
    <t>ე.კავაძე</t>
  </si>
  <si>
    <t>თ.ანდრიაძე</t>
  </si>
  <si>
    <t>კლდიაშვილი</t>
  </si>
  <si>
    <t>ნ.იმნაიშვილი</t>
  </si>
  <si>
    <t>გ.შენგელია</t>
  </si>
  <si>
    <t>ა.ტაბუცაძე</t>
  </si>
  <si>
    <t>მ.ბერიშვილი</t>
  </si>
  <si>
    <t>კ.ჩოჩია</t>
  </si>
  <si>
    <t>თ.კვერნაძე</t>
  </si>
  <si>
    <t>დ.მაღლაკელიძე</t>
  </si>
  <si>
    <t>ვ.ნარდიელო</t>
  </si>
  <si>
    <t>ჩოჩია</t>
  </si>
  <si>
    <t>გ.ქუთათელაძე</t>
  </si>
  <si>
    <t>მ.ნაცვლიშვილი</t>
  </si>
  <si>
    <t>კანდელაკი</t>
  </si>
  <si>
    <t>ჯ ჯანაშია.ხ.რცხილაძე</t>
  </si>
  <si>
    <t>თსეფერთელაძე-გუნცაძე</t>
  </si>
  <si>
    <t>თ.სეფერთელეძე-გუნცაძე</t>
  </si>
  <si>
    <t>მ.კილაძე</t>
  </si>
  <si>
    <t>ნ.ჯანელიძე</t>
  </si>
  <si>
    <t>ხოლუაშვილი ი</t>
  </si>
  <si>
    <t>ი.ჯინჭველაძე</t>
  </si>
  <si>
    <t>თ.ოდიშარია</t>
  </si>
  <si>
    <t>ს.მეგენეიშვილი</t>
  </si>
  <si>
    <t>მ.პაპიძე</t>
  </si>
  <si>
    <t>ზ.ფავლენიშვილი</t>
  </si>
  <si>
    <t>თ.ბაკურიძე</t>
  </si>
  <si>
    <t>ჭანუყვაძე</t>
  </si>
  <si>
    <t>ამბოკაძე</t>
  </si>
  <si>
    <t>სანიკიძე ლ</t>
  </si>
  <si>
    <t>გოგიტიძე ი</t>
  </si>
  <si>
    <t>გამყრელიძე</t>
  </si>
  <si>
    <t>გაყრელიძე</t>
  </si>
  <si>
    <t>შალიკაძე ი</t>
  </si>
  <si>
    <t>ვარდოშვილი ნ</t>
  </si>
  <si>
    <t>წულეისკირი გ</t>
  </si>
  <si>
    <t>რ.ოთინაშვილი</t>
  </si>
  <si>
    <t>qvrivWiriSvili.g</t>
  </si>
  <si>
    <t>ceraZe.m</t>
  </si>
  <si>
    <t>cereZe.m</t>
  </si>
  <si>
    <t>wuleuskiri g</t>
  </si>
  <si>
    <t>ნ.მჭედლიშვილი</t>
  </si>
  <si>
    <t>დარაჯი 3 [2625]</t>
  </si>
  <si>
    <t xml:space="preserve">დირექტორი </t>
  </si>
  <si>
    <t>ბუღალტერი 500</t>
  </si>
  <si>
    <t>მიქელაძე.ე</t>
  </si>
  <si>
    <t>მაჩიტიძე .ვ</t>
  </si>
  <si>
    <t>qeTiSvili i</t>
  </si>
  <si>
    <t>ნ.ბერიძე</t>
  </si>
  <si>
    <t>გოგნიაშვილი</t>
  </si>
  <si>
    <t>ინდაშვილი მ</t>
  </si>
  <si>
    <t>XII/2023</t>
  </si>
  <si>
    <t>xuciSvili l.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</si>
</sst>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0%"/>
    <numFmt numFmtId="189" formatCode="#,##0.000"/>
    <numFmt numFmtId="190" formatCode="#,##0.00000"/>
    <numFmt numFmtId="191" formatCode="#,##0.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sz val="8"/>
      <name val="Arial"/>
      <family val="2"/>
    </font>
    <font>
      <b/>
      <sz val="10"/>
      <name val="AcadNusx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cadNusx"/>
      <family val="0"/>
    </font>
    <font>
      <b/>
      <u val="single"/>
      <sz val="11"/>
      <name val="AcadNusx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name val="Amiran"/>
      <family val="2"/>
    </font>
    <font>
      <b/>
      <sz val="10"/>
      <name val="+Arial"/>
      <family val="2"/>
    </font>
    <font>
      <b/>
      <sz val="9"/>
      <name val="Arial"/>
      <family val="2"/>
    </font>
    <font>
      <sz val="10"/>
      <name val="Sylfae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8"/>
      <name val="Sylfaen"/>
      <family val="1"/>
    </font>
    <font>
      <b/>
      <sz val="10"/>
      <color indexed="10"/>
      <name val="Arial"/>
      <family val="2"/>
    </font>
    <font>
      <b/>
      <u val="single"/>
      <sz val="11"/>
      <color indexed="10"/>
      <name val="AcadNusx"/>
      <family val="0"/>
    </font>
    <font>
      <b/>
      <u val="single"/>
      <sz val="12"/>
      <color indexed="10"/>
      <name val="AcadNusx"/>
      <family val="0"/>
    </font>
    <font>
      <sz val="10"/>
      <name val="Calibri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Sylfaen"/>
      <family val="1"/>
    </font>
    <font>
      <b/>
      <sz val="10"/>
      <color rgb="FFFF0000"/>
      <name val="Arial"/>
      <family val="2"/>
    </font>
    <font>
      <b/>
      <u val="single"/>
      <sz val="11"/>
      <color rgb="FFFF0000"/>
      <name val="AcadNusx"/>
      <family val="0"/>
    </font>
    <font>
      <b/>
      <u val="single"/>
      <sz val="12"/>
      <color rgb="FFFF0000"/>
      <name val="AcadNusx"/>
      <family val="0"/>
    </font>
    <font>
      <b/>
      <i/>
      <u val="single"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center"/>
      <protection/>
    </xf>
    <xf numFmtId="10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4" fontId="0" fillId="0" borderId="21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wrapText="1"/>
      <protection/>
    </xf>
    <xf numFmtId="49" fontId="8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33" borderId="18" xfId="0" applyNumberFormat="1" applyFont="1" applyFill="1" applyBorder="1" applyAlignment="1" applyProtection="1">
      <alignment wrapText="1"/>
      <protection/>
    </xf>
    <xf numFmtId="49" fontId="2" fillId="0" borderId="2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wrapText="1"/>
      <protection/>
    </xf>
    <xf numFmtId="4" fontId="0" fillId="35" borderId="15" xfId="0" applyNumberFormat="1" applyFill="1" applyBorder="1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/>
      <protection locked="0"/>
    </xf>
    <xf numFmtId="4" fontId="0" fillId="35" borderId="21" xfId="0" applyNumberFormat="1" applyFill="1" applyBorder="1" applyAlignment="1" applyProtection="1">
      <alignment horizontal="center"/>
      <protection/>
    </xf>
    <xf numFmtId="49" fontId="2" fillId="35" borderId="18" xfId="0" applyNumberFormat="1" applyFont="1" applyFill="1" applyBorder="1" applyAlignment="1" applyProtection="1">
      <alignment wrapText="1"/>
      <protection/>
    </xf>
    <xf numFmtId="0" fontId="0" fillId="35" borderId="19" xfId="0" applyFill="1" applyBorder="1" applyAlignment="1" applyProtection="1">
      <alignment/>
      <protection/>
    </xf>
    <xf numFmtId="49" fontId="2" fillId="35" borderId="20" xfId="0" applyNumberFormat="1" applyFont="1" applyFill="1" applyBorder="1" applyAlignment="1" applyProtection="1">
      <alignment wrapText="1"/>
      <protection/>
    </xf>
    <xf numFmtId="4" fontId="0" fillId="0" borderId="22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2" fillId="0" borderId="22" xfId="0" applyFont="1" applyBorder="1" applyAlignment="1" applyProtection="1">
      <alignment wrapText="1"/>
      <protection locked="0"/>
    </xf>
    <xf numFmtId="2" fontId="0" fillId="0" borderId="22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NumberFormat="1" applyBorder="1" applyAlignment="1" applyProtection="1">
      <alignment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0" borderId="27" xfId="0" applyFont="1" applyFill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35" borderId="19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/>
      <protection/>
    </xf>
    <xf numFmtId="188" fontId="0" fillId="0" borderId="27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2" fillId="0" borderId="32" xfId="0" applyFont="1" applyBorder="1" applyAlignment="1" applyProtection="1">
      <alignment wrapText="1"/>
      <protection locked="0"/>
    </xf>
    <xf numFmtId="2" fontId="0" fillId="0" borderId="28" xfId="0" applyNumberFormat="1" applyBorder="1" applyAlignment="1" applyProtection="1">
      <alignment horizontal="center"/>
      <protection/>
    </xf>
    <xf numFmtId="188" fontId="0" fillId="0" borderId="32" xfId="0" applyNumberForma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" fontId="6" fillId="0" borderId="28" xfId="0" applyNumberFormat="1" applyFon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36" borderId="11" xfId="0" applyFill="1" applyBorder="1" applyAlignment="1" applyProtection="1">
      <alignment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0" fillId="0" borderId="1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188" fontId="0" fillId="0" borderId="27" xfId="0" applyNumberForma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 wrapText="1"/>
      <protection locked="0"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 wrapText="1"/>
      <protection locked="0"/>
    </xf>
    <xf numFmtId="2" fontId="0" fillId="0" borderId="24" xfId="0" applyNumberFormat="1" applyFill="1" applyBorder="1" applyAlignment="1" applyProtection="1">
      <alignment horizontal="center"/>
      <protection/>
    </xf>
    <xf numFmtId="188" fontId="0" fillId="0" borderId="35" xfId="0" applyNumberFormat="1" applyFill="1" applyBorder="1" applyAlignment="1" applyProtection="1">
      <alignment horizontal="center"/>
      <protection/>
    </xf>
    <xf numFmtId="4" fontId="0" fillId="0" borderId="26" xfId="0" applyNumberFormat="1" applyFill="1" applyBorder="1" applyAlignment="1" applyProtection="1">
      <alignment/>
      <protection/>
    </xf>
    <xf numFmtId="4" fontId="0" fillId="0" borderId="24" xfId="0" applyNumberFormat="1" applyFill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wrapText="1"/>
      <protection locked="0"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2" fontId="0" fillId="0" borderId="24" xfId="0" applyNumberFormat="1" applyBorder="1" applyAlignment="1" applyProtection="1">
      <alignment horizontal="center"/>
      <protection/>
    </xf>
    <xf numFmtId="188" fontId="0" fillId="0" borderId="35" xfId="0" applyNumberFormat="1" applyBorder="1" applyAlignment="1" applyProtection="1">
      <alignment horizontal="center"/>
      <protection/>
    </xf>
    <xf numFmtId="4" fontId="0" fillId="0" borderId="24" xfId="0" applyNumberFormat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 wrapText="1"/>
      <protection locked="0"/>
    </xf>
    <xf numFmtId="2" fontId="0" fillId="0" borderId="37" xfId="0" applyNumberFormat="1" applyFill="1" applyBorder="1" applyAlignment="1" applyProtection="1">
      <alignment horizontal="center"/>
      <protection/>
    </xf>
    <xf numFmtId="188" fontId="0" fillId="0" borderId="37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/>
      <protection/>
    </xf>
    <xf numFmtId="4" fontId="0" fillId="0" borderId="37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38" xfId="0" applyNumberFormat="1" applyFill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2" fillId="36" borderId="27" xfId="0" applyFont="1" applyFill="1" applyBorder="1" applyAlignment="1" applyProtection="1">
      <alignment wrapText="1"/>
      <protection locked="0"/>
    </xf>
    <xf numFmtId="2" fontId="0" fillId="36" borderId="11" xfId="0" applyNumberFormat="1" applyFill="1" applyBorder="1" applyAlignment="1" applyProtection="1">
      <alignment horizontal="center"/>
      <protection/>
    </xf>
    <xf numFmtId="188" fontId="0" fillId="36" borderId="27" xfId="0" applyNumberFormat="1" applyFill="1" applyBorder="1" applyAlignment="1" applyProtection="1">
      <alignment horizontal="center"/>
      <protection/>
    </xf>
    <xf numFmtId="4" fontId="0" fillId="36" borderId="11" xfId="0" applyNumberFormat="1" applyFill="1" applyBorder="1" applyAlignment="1" applyProtection="1">
      <alignment/>
      <protection/>
    </xf>
    <xf numFmtId="4" fontId="0" fillId="36" borderId="27" xfId="0" applyNumberFormat="1" applyFill="1" applyBorder="1" applyAlignment="1" applyProtection="1">
      <alignment/>
      <protection/>
    </xf>
    <xf numFmtId="4" fontId="0" fillId="36" borderId="22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wrapText="1"/>
      <protection locked="0"/>
    </xf>
    <xf numFmtId="49" fontId="0" fillId="0" borderId="28" xfId="0" applyNumberForma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37" borderId="11" xfId="0" applyNumberFormat="1" applyFill="1" applyBorder="1" applyAlignment="1" applyProtection="1">
      <alignment horizontal="center"/>
      <protection/>
    </xf>
    <xf numFmtId="0" fontId="0" fillId="37" borderId="23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 locked="0"/>
    </xf>
    <xf numFmtId="0" fontId="0" fillId="0" borderId="28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wrapText="1"/>
      <protection locked="0"/>
    </xf>
    <xf numFmtId="2" fontId="0" fillId="0" borderId="28" xfId="0" applyNumberFormat="1" applyFill="1" applyBorder="1" applyAlignment="1" applyProtection="1">
      <alignment horizontal="center"/>
      <protection/>
    </xf>
    <xf numFmtId="188" fontId="0" fillId="0" borderId="32" xfId="0" applyNumberFormat="1" applyFill="1" applyBorder="1" applyAlignment="1" applyProtection="1">
      <alignment horizontal="center"/>
      <protection/>
    </xf>
    <xf numFmtId="4" fontId="0" fillId="0" borderId="28" xfId="0" applyNumberForma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 wrapText="1"/>
      <protection locked="0"/>
    </xf>
    <xf numFmtId="0" fontId="0" fillId="0" borderId="26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49" fontId="0" fillId="37" borderId="28" xfId="0" applyNumberFormat="1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/>
      <protection/>
    </xf>
    <xf numFmtId="4" fontId="60" fillId="0" borderId="40" xfId="0" applyNumberFormat="1" applyFont="1" applyBorder="1" applyAlignment="1" applyProtection="1">
      <alignment/>
      <protection/>
    </xf>
    <xf numFmtId="4" fontId="60" fillId="35" borderId="21" xfId="0" applyNumberFormat="1" applyFont="1" applyFill="1" applyBorder="1" applyAlignment="1" applyProtection="1">
      <alignment/>
      <protection/>
    </xf>
    <xf numFmtId="0" fontId="6" fillId="36" borderId="21" xfId="0" applyFont="1" applyFill="1" applyBorder="1" applyAlignment="1" applyProtection="1">
      <alignment/>
      <protection/>
    </xf>
    <xf numFmtId="0" fontId="6" fillId="38" borderId="4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4" fontId="13" fillId="0" borderId="42" xfId="0" applyNumberFormat="1" applyFont="1" applyBorder="1" applyAlignment="1" applyProtection="1">
      <alignment/>
      <protection/>
    </xf>
    <xf numFmtId="4" fontId="6" fillId="0" borderId="43" xfId="0" applyNumberFormat="1" applyFont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13" fillId="0" borderId="44" xfId="0" applyNumberFormat="1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4" fontId="13" fillId="0" borderId="46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2" fontId="0" fillId="0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3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Alignment="1" applyProtection="1">
      <alignment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locked="0"/>
    </xf>
    <xf numFmtId="2" fontId="0" fillId="35" borderId="20" xfId="0" applyNumberFormat="1" applyFont="1" applyFill="1" applyBorder="1" applyAlignment="1" applyProtection="1">
      <alignment vertical="center"/>
      <protection locked="0"/>
    </xf>
    <xf numFmtId="4" fontId="0" fillId="35" borderId="20" xfId="0" applyNumberFormat="1" applyFont="1" applyFill="1" applyBorder="1" applyAlignment="1" applyProtection="1">
      <alignment vertical="center"/>
      <protection locked="0"/>
    </xf>
    <xf numFmtId="0" fontId="0" fillId="35" borderId="33" xfId="0" applyNumberFormat="1" applyFont="1" applyFill="1" applyBorder="1" applyAlignment="1" applyProtection="1">
      <alignment vertical="center"/>
      <protection locked="0"/>
    </xf>
    <xf numFmtId="4" fontId="5" fillId="39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4" fontId="6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36" borderId="22" xfId="0" applyNumberFormat="1" applyFill="1" applyBorder="1" applyAlignment="1" applyProtection="1">
      <alignment/>
      <protection/>
    </xf>
    <xf numFmtId="4" fontId="2" fillId="0" borderId="32" xfId="0" applyNumberFormat="1" applyFont="1" applyBorder="1" applyAlignment="1" applyProtection="1">
      <alignment wrapText="1"/>
      <protection locked="0"/>
    </xf>
    <xf numFmtId="4" fontId="0" fillId="0" borderId="25" xfId="0" applyNumberFormat="1" applyFill="1" applyBorder="1" applyAlignment="1" applyProtection="1">
      <alignment/>
      <protection/>
    </xf>
    <xf numFmtId="4" fontId="0" fillId="0" borderId="25" xfId="0" applyNumberFormat="1" applyFont="1" applyFill="1" applyBorder="1" applyAlignment="1" applyProtection="1">
      <alignment/>
      <protection/>
    </xf>
    <xf numFmtId="0" fontId="6" fillId="36" borderId="34" xfId="0" applyFont="1" applyFill="1" applyBorder="1" applyAlignment="1" applyProtection="1">
      <alignment wrapText="1"/>
      <protection locked="0"/>
    </xf>
    <xf numFmtId="49" fontId="0" fillId="36" borderId="11" xfId="0" applyNumberFormat="1" applyFill="1" applyBorder="1" applyAlignment="1" applyProtection="1">
      <alignment horizontal="center"/>
      <protection/>
    </xf>
    <xf numFmtId="0" fontId="0" fillId="36" borderId="23" xfId="0" applyFont="1" applyFill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37" xfId="0" applyNumberFormat="1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/>
      <protection locked="0"/>
    </xf>
    <xf numFmtId="4" fontId="0" fillId="0" borderId="37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wrapText="1"/>
      <protection/>
    </xf>
    <xf numFmtId="49" fontId="2" fillId="35" borderId="48" xfId="0" applyNumberFormat="1" applyFont="1" applyFill="1" applyBorder="1" applyAlignment="1" applyProtection="1">
      <alignment wrapText="1"/>
      <protection/>
    </xf>
    <xf numFmtId="49" fontId="2" fillId="0" borderId="50" xfId="0" applyNumberFormat="1" applyFont="1" applyBorder="1" applyAlignment="1" applyProtection="1">
      <alignment wrapText="1"/>
      <protection/>
    </xf>
    <xf numFmtId="49" fontId="2" fillId="35" borderId="50" xfId="0" applyNumberFormat="1" applyFont="1" applyFill="1" applyBorder="1" applyAlignment="1" applyProtection="1">
      <alignment wrapText="1"/>
      <protection/>
    </xf>
    <xf numFmtId="49" fontId="63" fillId="0" borderId="0" xfId="0" applyNumberFormat="1" applyFont="1" applyAlignment="1" applyProtection="1">
      <alignment/>
      <protection/>
    </xf>
    <xf numFmtId="49" fontId="64" fillId="0" borderId="0" xfId="0" applyNumberFormat="1" applyFont="1" applyAlignment="1" applyProtection="1">
      <alignment/>
      <protection/>
    </xf>
    <xf numFmtId="4" fontId="0" fillId="36" borderId="29" xfId="0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49" fontId="63" fillId="35" borderId="19" xfId="0" applyNumberFormat="1" applyFont="1" applyFill="1" applyBorder="1" applyAlignment="1" applyProtection="1">
      <alignment horizontal="right"/>
      <protection/>
    </xf>
    <xf numFmtId="189" fontId="62" fillId="35" borderId="20" xfId="0" applyNumberFormat="1" applyFont="1" applyFill="1" applyBorder="1" applyAlignment="1" applyProtection="1">
      <alignment horizontal="center"/>
      <protection/>
    </xf>
    <xf numFmtId="1" fontId="0" fillId="0" borderId="28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21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wrapText="1"/>
      <protection locked="0"/>
    </xf>
    <xf numFmtId="49" fontId="0" fillId="0" borderId="20" xfId="0" applyNumberFormat="1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4" fontId="0" fillId="0" borderId="0" xfId="0" applyNumberFormat="1" applyFont="1" applyFill="1" applyAlignment="1" applyProtection="1">
      <alignment/>
      <protection/>
    </xf>
    <xf numFmtId="0" fontId="39" fillId="0" borderId="27" xfId="0" applyFont="1" applyFill="1" applyBorder="1" applyAlignment="1" applyProtection="1">
      <alignment wrapText="1"/>
      <protection locked="0"/>
    </xf>
    <xf numFmtId="49" fontId="39" fillId="0" borderId="20" xfId="0" applyNumberFormat="1" applyFont="1" applyBorder="1" applyAlignment="1" applyProtection="1">
      <alignment wrapText="1"/>
      <protection/>
    </xf>
    <xf numFmtId="0" fontId="39" fillId="0" borderId="2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48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46" xfId="0" applyFont="1" applyBorder="1" applyAlignment="1">
      <alignment wrapText="1"/>
    </xf>
    <xf numFmtId="0" fontId="2" fillId="0" borderId="39" xfId="0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6" fillId="36" borderId="28" xfId="0" applyNumberFormat="1" applyFont="1" applyFill="1" applyBorder="1" applyAlignment="1" applyProtection="1">
      <alignment/>
      <protection/>
    </xf>
    <xf numFmtId="4" fontId="0" fillId="36" borderId="38" xfId="0" applyNumberFormat="1" applyFill="1" applyBorder="1" applyAlignment="1" applyProtection="1">
      <alignment/>
      <protection/>
    </xf>
    <xf numFmtId="191" fontId="62" fillId="35" borderId="20" xfId="0" applyNumberFormat="1" applyFont="1" applyFill="1" applyBorder="1" applyAlignment="1" applyProtection="1">
      <alignment/>
      <protection/>
    </xf>
    <xf numFmtId="0" fontId="0" fillId="0" borderId="51" xfId="0" applyBorder="1" applyAlignment="1" applyProtection="1">
      <alignment/>
      <protection locked="0"/>
    </xf>
    <xf numFmtId="4" fontId="6" fillId="0" borderId="28" xfId="0" applyNumberFormat="1" applyFont="1" applyFill="1" applyBorder="1" applyAlignment="1" applyProtection="1">
      <alignment/>
      <protection/>
    </xf>
    <xf numFmtId="0" fontId="65" fillId="0" borderId="0" xfId="0" applyFont="1" applyAlignment="1" applyProtection="1">
      <alignment horizontal="right"/>
      <protection/>
    </xf>
    <xf numFmtId="0" fontId="65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49" fontId="2" fillId="0" borderId="37" xfId="0" applyNumberFormat="1" applyFont="1" applyBorder="1" applyAlignment="1" applyProtection="1">
      <alignment wrapText="1"/>
      <protection/>
    </xf>
    <xf numFmtId="4" fontId="0" fillId="0" borderId="52" xfId="0" applyNumberFormat="1" applyBorder="1" applyAlignment="1" applyProtection="1">
      <alignment horizontal="center"/>
      <protection/>
    </xf>
    <xf numFmtId="4" fontId="0" fillId="0" borderId="21" xfId="0" applyNumberForma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0" fontId="2" fillId="0" borderId="53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62" fillId="35" borderId="54" xfId="0" applyFont="1" applyFill="1" applyBorder="1" applyAlignment="1" applyProtection="1">
      <alignment horizontal="center"/>
      <protection/>
    </xf>
    <xf numFmtId="0" fontId="62" fillId="35" borderId="16" xfId="0" applyFont="1" applyFill="1" applyBorder="1" applyAlignment="1" applyProtection="1">
      <alignment horizontal="center"/>
      <protection/>
    </xf>
    <xf numFmtId="0" fontId="62" fillId="35" borderId="17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49" fontId="0" fillId="0" borderId="54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5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 applyProtection="1">
      <alignment horizontal="center" vertical="center" textRotation="90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10" fontId="0" fillId="0" borderId="55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textRotation="90" wrapText="1"/>
      <protection/>
    </xf>
    <xf numFmtId="0" fontId="0" fillId="0" borderId="61" xfId="0" applyBorder="1" applyAlignment="1" applyProtection="1">
      <alignment horizontal="center" vertical="center" textRotation="90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56" xfId="0" applyNumberFormat="1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49" fontId="14" fillId="0" borderId="59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2" fillId="0" borderId="0" xfId="0" applyFont="1" applyAlignment="1">
      <alignment horizontal="left" vertical="center"/>
    </xf>
    <xf numFmtId="0" fontId="12" fillId="0" borderId="30" xfId="0" applyFont="1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textRotation="90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2" fontId="0" fillId="0" borderId="30" xfId="0" applyNumberForma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 quotePrefix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69" xfId="0" applyNumberFormat="1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2"/>
  <sheetViews>
    <sheetView zoomScalePageLayoutView="0" workbookViewId="0" topLeftCell="A1">
      <pane ySplit="6" topLeftCell="A135" activePane="bottomLeft" state="frozen"/>
      <selection pane="topLeft" activeCell="A1" sqref="A1"/>
      <selection pane="bottomLeft" activeCell="B147" sqref="B147"/>
    </sheetView>
  </sheetViews>
  <sheetFormatPr defaultColWidth="9.140625" defaultRowHeight="12.75"/>
  <cols>
    <col min="1" max="1" width="5.7109375" style="1" customWidth="1"/>
    <col min="2" max="2" width="26.421875" style="2" customWidth="1"/>
    <col min="3" max="3" width="8.140625" style="6" customWidth="1"/>
    <col min="4" max="4" width="10.00390625" style="7" customWidth="1"/>
    <col min="5" max="5" width="9.421875" style="20" customWidth="1"/>
    <col min="6" max="6" width="10.7109375" style="1" customWidth="1"/>
    <col min="7" max="7" width="11.421875" style="1" customWidth="1"/>
    <col min="8" max="8" width="12.140625" style="1" customWidth="1"/>
    <col min="9" max="9" width="12.00390625" style="1" customWidth="1"/>
    <col min="10" max="10" width="11.57421875" style="1" customWidth="1"/>
    <col min="11" max="11" width="10.8515625" style="1" customWidth="1"/>
    <col min="12" max="12" width="12.00390625" style="142" customWidth="1"/>
    <col min="13" max="13" width="11.8515625" style="16" customWidth="1"/>
    <col min="14" max="14" width="14.140625" style="102" customWidth="1"/>
    <col min="15" max="15" width="25.28125" style="1" hidden="1" customWidth="1"/>
    <col min="16" max="18" width="9.140625" style="1" customWidth="1"/>
    <col min="19" max="19" width="12.140625" style="17" customWidth="1"/>
    <col min="20" max="16384" width="9.140625" style="1" customWidth="1"/>
  </cols>
  <sheetData>
    <row r="1" spans="2:11" ht="14.25" customHeight="1" thickBot="1">
      <c r="B1" s="21" t="s">
        <v>28</v>
      </c>
      <c r="E1" s="49">
        <v>2024</v>
      </c>
      <c r="F1" s="50" t="s">
        <v>29</v>
      </c>
      <c r="G1" s="34"/>
      <c r="H1" s="175">
        <v>-201</v>
      </c>
      <c r="I1" s="340" t="s">
        <v>41</v>
      </c>
      <c r="J1" s="341"/>
      <c r="K1" s="342"/>
    </row>
    <row r="2" spans="5:11" ht="14.25" customHeight="1" thickBot="1">
      <c r="E2" s="151"/>
      <c r="F2" s="152"/>
      <c r="G2" s="34"/>
      <c r="H2" s="176">
        <v>-301</v>
      </c>
      <c r="I2" s="343" t="s">
        <v>232</v>
      </c>
      <c r="J2" s="344"/>
      <c r="K2" s="345"/>
    </row>
    <row r="3" spans="2:11" ht="13.5" customHeight="1" thickBot="1">
      <c r="B3" s="179"/>
      <c r="C3" s="339"/>
      <c r="D3" s="339"/>
      <c r="E3" s="151"/>
      <c r="F3" s="152"/>
      <c r="G3" s="34"/>
      <c r="H3" s="177"/>
      <c r="I3" s="343" t="s">
        <v>233</v>
      </c>
      <c r="J3" s="344"/>
      <c r="K3" s="345"/>
    </row>
    <row r="4" spans="8:11" ht="13.5" customHeight="1" thickBot="1">
      <c r="H4" s="178"/>
      <c r="I4" s="346" t="s">
        <v>234</v>
      </c>
      <c r="J4" s="347"/>
      <c r="K4" s="348"/>
    </row>
    <row r="5" spans="1:19" s="3" customFormat="1" ht="29.25" customHeight="1" thickBot="1">
      <c r="A5" s="325" t="s">
        <v>6</v>
      </c>
      <c r="B5" s="329" t="s">
        <v>50</v>
      </c>
      <c r="C5" s="331" t="s">
        <v>0</v>
      </c>
      <c r="D5" s="353" t="s">
        <v>1</v>
      </c>
      <c r="E5" s="333" t="str">
        <f>CONCATENATE("ხარჯი                 ",E1)</f>
        <v>ხარჯი                 2024</v>
      </c>
      <c r="F5" s="334"/>
      <c r="G5" s="337" t="s">
        <v>23</v>
      </c>
      <c r="H5" s="349" t="s">
        <v>24</v>
      </c>
      <c r="I5" s="351" t="str">
        <f>CONCATENATE(E1," წლის ბალანსი ")</f>
        <v>2024 წლის ბალანსი </v>
      </c>
      <c r="J5" s="335" t="str">
        <f>CONCATENATE("წინა წლის ბალანსი      ",E1-1)</f>
        <v>წინა წლის ბალანსი      2023</v>
      </c>
      <c r="K5" s="335" t="s">
        <v>41</v>
      </c>
      <c r="L5" s="327" t="s">
        <v>43</v>
      </c>
      <c r="M5" s="323" t="s">
        <v>4</v>
      </c>
      <c r="N5" s="319" t="s">
        <v>231</v>
      </c>
      <c r="O5" s="320"/>
      <c r="S5" s="27"/>
    </row>
    <row r="6" spans="1:19" s="3" customFormat="1" ht="42.75" customHeight="1" thickBot="1">
      <c r="A6" s="326"/>
      <c r="B6" s="330"/>
      <c r="C6" s="332"/>
      <c r="D6" s="354"/>
      <c r="E6" s="92" t="s">
        <v>21</v>
      </c>
      <c r="F6" s="93" t="s">
        <v>22</v>
      </c>
      <c r="G6" s="338"/>
      <c r="H6" s="350"/>
      <c r="I6" s="352"/>
      <c r="J6" s="336"/>
      <c r="K6" s="336"/>
      <c r="L6" s="328"/>
      <c r="M6" s="324"/>
      <c r="N6" s="104" t="s">
        <v>229</v>
      </c>
      <c r="O6" s="105" t="s">
        <v>230</v>
      </c>
      <c r="Q6" s="22"/>
      <c r="S6" s="27"/>
    </row>
    <row r="7" spans="1:18" ht="15">
      <c r="A7" s="88">
        <v>101</v>
      </c>
      <c r="B7" s="224" t="s">
        <v>543</v>
      </c>
      <c r="C7" s="90">
        <v>47.35</v>
      </c>
      <c r="D7" s="91">
        <f aca="true" t="shared" si="0" ref="D7:D39">C7/$C$150</f>
        <v>0.009768022362272963</v>
      </c>
      <c r="E7" s="94">
        <f>'El-xarji'!C7</f>
        <v>0</v>
      </c>
      <c r="F7" s="95">
        <f>'Ind-xarji'!C8</f>
        <v>369.33000000000004</v>
      </c>
      <c r="G7" s="96">
        <f aca="true" t="shared" si="1" ref="G7:G39">SUM(E7:F7)</f>
        <v>369.33000000000004</v>
      </c>
      <c r="H7" s="99">
        <f>gadaxdebi!C7</f>
        <v>250</v>
      </c>
      <c r="I7" s="98">
        <f>H7-G7</f>
        <v>-119.33000000000004</v>
      </c>
      <c r="J7" s="222">
        <v>0.11961981153627477</v>
      </c>
      <c r="K7" s="129">
        <f>-Sajarimo!C7</f>
        <v>0</v>
      </c>
      <c r="L7" s="143">
        <f aca="true" t="shared" si="2" ref="L7:L25">I7+J7+K7</f>
        <v>-119.21038018846377</v>
      </c>
      <c r="M7" s="153">
        <v>599369413</v>
      </c>
      <c r="N7" s="154">
        <v>60001012576</v>
      </c>
      <c r="O7" s="155" t="s">
        <v>44</v>
      </c>
      <c r="Q7" s="17"/>
      <c r="R7" s="33"/>
    </row>
    <row r="8" spans="1:20" ht="15">
      <c r="A8" s="5">
        <v>102</v>
      </c>
      <c r="B8" s="73" t="s">
        <v>544</v>
      </c>
      <c r="C8" s="55">
        <v>47.35</v>
      </c>
      <c r="D8" s="87">
        <f t="shared" si="0"/>
        <v>0.009768022362272963</v>
      </c>
      <c r="E8" s="94">
        <f>'El-xarji'!C8</f>
        <v>63.844879399999996</v>
      </c>
      <c r="F8" s="95">
        <f>'Ind-xarji'!C9</f>
        <v>369.33000000000004</v>
      </c>
      <c r="G8" s="97">
        <f t="shared" si="1"/>
        <v>433.1748794</v>
      </c>
      <c r="H8" s="100">
        <f>gadaxdebi!C8</f>
        <v>800</v>
      </c>
      <c r="I8" s="97">
        <f aca="true" t="shared" si="3" ref="I8:I72">H8-G8</f>
        <v>366.8251206</v>
      </c>
      <c r="J8" s="221">
        <v>-507.071480388463</v>
      </c>
      <c r="K8" s="86">
        <f>-Sajarimo!C8</f>
        <v>0</v>
      </c>
      <c r="L8" s="143">
        <f t="shared" si="2"/>
        <v>-140.246359788463</v>
      </c>
      <c r="M8" s="114">
        <v>592026206</v>
      </c>
      <c r="N8" s="115">
        <v>60001008981</v>
      </c>
      <c r="O8" s="156" t="s">
        <v>45</v>
      </c>
      <c r="Q8" s="217"/>
      <c r="R8" s="33"/>
      <c r="S8" s="219"/>
      <c r="T8" s="142"/>
    </row>
    <row r="9" spans="1:20" ht="15">
      <c r="A9" s="5">
        <v>103</v>
      </c>
      <c r="B9" s="73" t="s">
        <v>545</v>
      </c>
      <c r="C9" s="55">
        <v>53.9</v>
      </c>
      <c r="D9" s="87">
        <f t="shared" si="0"/>
        <v>0.011119248264551481</v>
      </c>
      <c r="E9" s="94">
        <f>'El-xarji'!C9</f>
        <v>11.151944</v>
      </c>
      <c r="F9" s="95">
        <f>'Ind-xarji'!C10</f>
        <v>420.4200000000001</v>
      </c>
      <c r="G9" s="97">
        <f t="shared" si="1"/>
        <v>431.5719440000001</v>
      </c>
      <c r="H9" s="100">
        <f>gadaxdebi!C9</f>
        <v>300</v>
      </c>
      <c r="I9" s="97">
        <f t="shared" si="3"/>
        <v>-131.5719440000001</v>
      </c>
      <c r="J9" s="221">
        <v>40.04947456603449</v>
      </c>
      <c r="K9" s="86">
        <f>-Sajarimo!C9</f>
        <v>0</v>
      </c>
      <c r="L9" s="143">
        <f t="shared" si="2"/>
        <v>-91.5224694339656</v>
      </c>
      <c r="M9" s="114">
        <v>899952002</v>
      </c>
      <c r="N9" s="115" t="s">
        <v>46</v>
      </c>
      <c r="O9" s="156" t="s">
        <v>47</v>
      </c>
      <c r="Q9" s="218"/>
      <c r="R9" s="33"/>
      <c r="S9" s="219"/>
      <c r="T9" s="142"/>
    </row>
    <row r="10" spans="1:20" ht="15">
      <c r="A10" s="5">
        <v>104</v>
      </c>
      <c r="B10" s="74" t="s">
        <v>245</v>
      </c>
      <c r="C10" s="55">
        <v>26</v>
      </c>
      <c r="D10" s="87">
        <f t="shared" si="0"/>
        <v>0.0053636448029376355</v>
      </c>
      <c r="E10" s="94">
        <f>'El-xarji'!C10</f>
        <v>109.8466484</v>
      </c>
      <c r="F10" s="95">
        <f>'Ind-xarji'!C11</f>
        <v>202.8</v>
      </c>
      <c r="G10" s="97">
        <f t="shared" si="1"/>
        <v>312.6466484</v>
      </c>
      <c r="H10" s="100">
        <f>gadaxdebi!C10</f>
        <v>0</v>
      </c>
      <c r="I10" s="97">
        <f t="shared" si="3"/>
        <v>-312.6466484</v>
      </c>
      <c r="J10" s="221">
        <v>-614.2948080126728</v>
      </c>
      <c r="K10" s="86">
        <f>-Sajarimo!C10</f>
        <v>0</v>
      </c>
      <c r="L10" s="143">
        <f t="shared" si="2"/>
        <v>-926.9414564126728</v>
      </c>
      <c r="M10" s="114">
        <v>577451144</v>
      </c>
      <c r="N10" s="115" t="s">
        <v>48</v>
      </c>
      <c r="O10" s="156" t="s">
        <v>246</v>
      </c>
      <c r="Q10" s="219"/>
      <c r="R10" s="33"/>
      <c r="S10" s="219"/>
      <c r="T10" s="142"/>
    </row>
    <row r="11" spans="1:20" ht="15">
      <c r="A11" s="5">
        <v>105</v>
      </c>
      <c r="B11" s="74" t="s">
        <v>546</v>
      </c>
      <c r="C11" s="55">
        <v>26</v>
      </c>
      <c r="D11" s="87">
        <f t="shared" si="0"/>
        <v>0.0053636448029376355</v>
      </c>
      <c r="E11" s="94">
        <f>'El-xarji'!C11</f>
        <v>0</v>
      </c>
      <c r="F11" s="95">
        <f>'Ind-xarji'!C12</f>
        <v>202.8</v>
      </c>
      <c r="G11" s="97">
        <f t="shared" si="1"/>
        <v>202.8</v>
      </c>
      <c r="H11" s="100">
        <f>gadaxdebi!C11</f>
        <v>200</v>
      </c>
      <c r="I11" s="97">
        <f t="shared" si="3"/>
        <v>-2.8000000000000114</v>
      </c>
      <c r="J11" s="221">
        <v>-128.29494661267233</v>
      </c>
      <c r="K11" s="86">
        <f>-Sajarimo!C11</f>
        <v>0</v>
      </c>
      <c r="L11" s="143">
        <f t="shared" si="2"/>
        <v>-131.09494661267235</v>
      </c>
      <c r="M11" s="114">
        <v>577777229</v>
      </c>
      <c r="N11" s="115" t="s">
        <v>48</v>
      </c>
      <c r="O11" s="156" t="s">
        <v>49</v>
      </c>
      <c r="Q11" s="219"/>
      <c r="R11" s="33"/>
      <c r="S11" s="219"/>
      <c r="T11" s="142"/>
    </row>
    <row r="12" spans="1:20" ht="15">
      <c r="A12" s="5">
        <v>106</v>
      </c>
      <c r="B12" s="73" t="s">
        <v>547</v>
      </c>
      <c r="C12" s="55">
        <v>52.25</v>
      </c>
      <c r="D12" s="87">
        <f t="shared" si="0"/>
        <v>0.010778863113595825</v>
      </c>
      <c r="E12" s="94">
        <f>'El-xarji'!C12</f>
        <v>11.9883398</v>
      </c>
      <c r="F12" s="95">
        <f>'Ind-xarji'!C13</f>
        <v>407.54999999999995</v>
      </c>
      <c r="G12" s="97">
        <f t="shared" si="1"/>
        <v>419.53833979999996</v>
      </c>
      <c r="H12" s="100">
        <f>gadaxdebi!C12</f>
        <v>0</v>
      </c>
      <c r="I12" s="97">
        <f t="shared" si="3"/>
        <v>-419.53833979999996</v>
      </c>
      <c r="J12" s="221">
        <v>0.8743120629956955</v>
      </c>
      <c r="K12" s="86">
        <f>-Sajarimo!C12</f>
        <v>0</v>
      </c>
      <c r="L12" s="143">
        <f t="shared" si="2"/>
        <v>-418.6640277370043</v>
      </c>
      <c r="M12" s="114">
        <v>899584586</v>
      </c>
      <c r="N12" s="115" t="s">
        <v>51</v>
      </c>
      <c r="O12" s="156" t="s">
        <v>52</v>
      </c>
      <c r="Q12" s="219"/>
      <c r="R12" s="33"/>
      <c r="S12" s="219"/>
      <c r="T12" s="142"/>
    </row>
    <row r="13" spans="1:18" ht="15">
      <c r="A13" s="5">
        <v>107</v>
      </c>
      <c r="B13" s="73" t="s">
        <v>548</v>
      </c>
      <c r="C13" s="55">
        <v>52.25</v>
      </c>
      <c r="D13" s="87">
        <f t="shared" si="0"/>
        <v>0.010778863113595825</v>
      </c>
      <c r="E13" s="94">
        <f>'El-xarji'!C13</f>
        <v>10.0367496</v>
      </c>
      <c r="F13" s="95">
        <f>'Ind-xarji'!C14</f>
        <v>407.54999999999995</v>
      </c>
      <c r="G13" s="97">
        <f t="shared" si="1"/>
        <v>417.58674959999996</v>
      </c>
      <c r="H13" s="100">
        <f>gadaxdebi!C13</f>
        <v>0</v>
      </c>
      <c r="I13" s="97">
        <f t="shared" si="3"/>
        <v>-417.58674959999996</v>
      </c>
      <c r="J13" s="220">
        <v>-585.8895205370042</v>
      </c>
      <c r="K13" s="86">
        <f>-Sajarimo!C13</f>
        <v>0</v>
      </c>
      <c r="L13" s="143">
        <f t="shared" si="2"/>
        <v>-1003.4762701370041</v>
      </c>
      <c r="M13" s="114">
        <v>599265515</v>
      </c>
      <c r="N13" s="115" t="s">
        <v>53</v>
      </c>
      <c r="O13" s="156" t="s">
        <v>54</v>
      </c>
      <c r="Q13" s="17"/>
      <c r="R13" s="33"/>
    </row>
    <row r="14" spans="1:18" ht="15">
      <c r="A14" s="110">
        <v>108</v>
      </c>
      <c r="B14" s="74" t="s">
        <v>549</v>
      </c>
      <c r="C14" s="56">
        <v>52.75</v>
      </c>
      <c r="D14" s="111">
        <f t="shared" si="0"/>
        <v>0.010882010129036933</v>
      </c>
      <c r="E14" s="94">
        <f>'El-xarji'!C14</f>
        <v>0</v>
      </c>
      <c r="F14" s="263">
        <f>'Ind-xarji'!C15</f>
        <v>411.45000000000005</v>
      </c>
      <c r="G14" s="112">
        <f t="shared" si="1"/>
        <v>411.45000000000005</v>
      </c>
      <c r="H14" s="101">
        <f>gadaxdebi!C14</f>
        <v>200</v>
      </c>
      <c r="I14" s="112">
        <f>H14-G14</f>
        <v>-211.45000000000005</v>
      </c>
      <c r="J14" s="221">
        <v>-4425.057375499146</v>
      </c>
      <c r="K14" s="113">
        <f>-Sajarimo!C14</f>
        <v>0</v>
      </c>
      <c r="L14" s="143">
        <f t="shared" si="2"/>
        <v>-4636.507375499145</v>
      </c>
      <c r="M14" s="114">
        <v>599187173</v>
      </c>
      <c r="N14" s="115" t="s">
        <v>55</v>
      </c>
      <c r="O14" s="156" t="s">
        <v>56</v>
      </c>
      <c r="Q14" s="17"/>
      <c r="R14" s="33"/>
    </row>
    <row r="15" spans="1:18" ht="15">
      <c r="A15" s="5">
        <v>109</v>
      </c>
      <c r="B15" s="73" t="s">
        <v>244</v>
      </c>
      <c r="C15" s="55">
        <v>47.8</v>
      </c>
      <c r="D15" s="87">
        <f t="shared" si="0"/>
        <v>0.009860854676169959</v>
      </c>
      <c r="E15" s="94">
        <f>'El-xarji'!C15</f>
        <v>180.10389560000002</v>
      </c>
      <c r="F15" s="95">
        <f>'Ind-xarji'!C16</f>
        <v>372.84000000000003</v>
      </c>
      <c r="G15" s="97">
        <f t="shared" si="1"/>
        <v>552.9438956</v>
      </c>
      <c r="H15" s="100">
        <f>gadaxdebi!C15</f>
        <v>500</v>
      </c>
      <c r="I15" s="127">
        <f t="shared" si="3"/>
        <v>-52.94389560000002</v>
      </c>
      <c r="J15" s="220">
        <v>2292.0054607305506</v>
      </c>
      <c r="K15" s="86">
        <f>-Sajarimo!C15</f>
        <v>0</v>
      </c>
      <c r="L15" s="143">
        <f t="shared" si="2"/>
        <v>2239.0615651305507</v>
      </c>
      <c r="M15" s="114">
        <v>877777470</v>
      </c>
      <c r="N15" s="115" t="s">
        <v>57</v>
      </c>
      <c r="O15" s="156" t="s">
        <v>58</v>
      </c>
      <c r="Q15" s="17"/>
      <c r="R15" s="33"/>
    </row>
    <row r="16" spans="1:18" ht="15">
      <c r="A16" s="110">
        <v>110</v>
      </c>
      <c r="B16" s="74" t="s">
        <v>550</v>
      </c>
      <c r="C16" s="56">
        <v>46.6</v>
      </c>
      <c r="D16" s="111">
        <f t="shared" si="0"/>
        <v>0.0096133018391113</v>
      </c>
      <c r="E16" s="94">
        <f>'El-xarji'!C16</f>
        <v>40.7045956</v>
      </c>
      <c r="F16" s="95">
        <f>'Ind-xarji'!C17</f>
        <v>363.48</v>
      </c>
      <c r="G16" s="112">
        <f t="shared" si="1"/>
        <v>404.1845956</v>
      </c>
      <c r="H16" s="101">
        <f>gadaxdebi!C16</f>
        <v>283.03</v>
      </c>
      <c r="I16" s="112">
        <f t="shared" si="3"/>
        <v>-121.15459560000005</v>
      </c>
      <c r="J16" s="221">
        <v>-0.004172512510422166</v>
      </c>
      <c r="K16" s="113">
        <f>-Sajarimo!C16</f>
        <v>0</v>
      </c>
      <c r="L16" s="143">
        <f t="shared" si="2"/>
        <v>-121.15876811251047</v>
      </c>
      <c r="M16" s="114">
        <v>599503240</v>
      </c>
      <c r="N16" s="157" t="s">
        <v>334</v>
      </c>
      <c r="O16" s="156" t="s">
        <v>333</v>
      </c>
      <c r="Q16" s="17"/>
      <c r="R16" s="33"/>
    </row>
    <row r="17" spans="1:18" ht="15">
      <c r="A17" s="5">
        <v>111</v>
      </c>
      <c r="B17" s="74" t="s">
        <v>551</v>
      </c>
      <c r="C17" s="55">
        <v>26</v>
      </c>
      <c r="D17" s="87">
        <f t="shared" si="0"/>
        <v>0.0053636448029376355</v>
      </c>
      <c r="E17" s="94">
        <f>'El-xarji'!C17</f>
        <v>0</v>
      </c>
      <c r="F17" s="95">
        <f>'Ind-xarji'!C18</f>
        <v>202.8</v>
      </c>
      <c r="G17" s="97">
        <f t="shared" si="1"/>
        <v>202.8</v>
      </c>
      <c r="H17" s="100">
        <f>gadaxdebi!C17</f>
        <v>120</v>
      </c>
      <c r="I17" s="97">
        <f t="shared" si="3"/>
        <v>-82.80000000000001</v>
      </c>
      <c r="J17" s="220">
        <v>-73.69788841267257</v>
      </c>
      <c r="K17" s="86">
        <f>-Sajarimo!C17</f>
        <v>0</v>
      </c>
      <c r="L17" s="143">
        <f t="shared" si="2"/>
        <v>-156.49788841267258</v>
      </c>
      <c r="M17" s="114">
        <v>599532717</v>
      </c>
      <c r="N17" s="115" t="s">
        <v>61</v>
      </c>
      <c r="O17" s="156" t="s">
        <v>62</v>
      </c>
      <c r="Q17" s="17"/>
      <c r="R17" s="33"/>
    </row>
    <row r="18" spans="1:18" ht="15">
      <c r="A18" s="110">
        <v>112</v>
      </c>
      <c r="B18" s="74" t="s">
        <v>260</v>
      </c>
      <c r="C18" s="56">
        <v>26</v>
      </c>
      <c r="D18" s="111">
        <f t="shared" si="0"/>
        <v>0.0053636448029376355</v>
      </c>
      <c r="E18" s="94">
        <f>'El-xarji'!C18</f>
        <v>13.6611314</v>
      </c>
      <c r="F18" s="95">
        <f>'Ind-xarji'!C19</f>
        <v>202.8</v>
      </c>
      <c r="G18" s="112">
        <f t="shared" si="1"/>
        <v>216.4611314</v>
      </c>
      <c r="H18" s="101">
        <f>gadaxdebi!C18</f>
        <v>0</v>
      </c>
      <c r="I18" s="112">
        <f t="shared" si="3"/>
        <v>-216.4611314</v>
      </c>
      <c r="J18" s="220">
        <v>1.9674357873275312</v>
      </c>
      <c r="K18" s="113">
        <f>-Sajarimo!C18</f>
        <v>0</v>
      </c>
      <c r="L18" s="143">
        <f t="shared" si="2"/>
        <v>-214.49369561267247</v>
      </c>
      <c r="M18" s="114">
        <v>599431162</v>
      </c>
      <c r="N18" s="115" t="s">
        <v>63</v>
      </c>
      <c r="O18" s="156" t="s">
        <v>64</v>
      </c>
      <c r="Q18" s="17"/>
      <c r="R18" s="33"/>
    </row>
    <row r="19" spans="1:18" ht="15">
      <c r="A19" s="5">
        <v>113</v>
      </c>
      <c r="B19" s="73" t="s">
        <v>442</v>
      </c>
      <c r="C19" s="55">
        <v>26</v>
      </c>
      <c r="D19" s="87">
        <f t="shared" si="0"/>
        <v>0.0053636448029376355</v>
      </c>
      <c r="E19" s="94">
        <f>'El-xarji'!C19</f>
        <v>0</v>
      </c>
      <c r="F19" s="95">
        <f>'Ind-xarji'!C20</f>
        <v>202.8</v>
      </c>
      <c r="G19" s="97">
        <f t="shared" si="1"/>
        <v>202.8</v>
      </c>
      <c r="H19" s="100">
        <f>gadaxdebi!C19</f>
        <v>140</v>
      </c>
      <c r="I19" s="97">
        <f t="shared" si="3"/>
        <v>-62.80000000000001</v>
      </c>
      <c r="J19" s="220">
        <v>-48.70998201267247</v>
      </c>
      <c r="K19" s="86">
        <f>-Sajarimo!C19</f>
        <v>0</v>
      </c>
      <c r="L19" s="143">
        <f t="shared" si="2"/>
        <v>-111.50998201267248</v>
      </c>
      <c r="M19" s="114"/>
      <c r="N19" s="115" t="s">
        <v>65</v>
      </c>
      <c r="O19" s="156" t="s">
        <v>66</v>
      </c>
      <c r="Q19" s="17"/>
      <c r="R19" s="33"/>
    </row>
    <row r="20" spans="1:18" ht="15">
      <c r="A20" s="5">
        <v>114</v>
      </c>
      <c r="B20" s="73" t="s">
        <v>552</v>
      </c>
      <c r="C20" s="55">
        <v>26</v>
      </c>
      <c r="D20" s="87">
        <f t="shared" si="0"/>
        <v>0.0053636448029376355</v>
      </c>
      <c r="E20" s="94">
        <f>'El-xarji'!C20</f>
        <v>37.637811</v>
      </c>
      <c r="F20" s="95">
        <f>'Ind-xarji'!C21</f>
        <v>202.8</v>
      </c>
      <c r="G20" s="97">
        <f t="shared" si="1"/>
        <v>240.437811</v>
      </c>
      <c r="H20" s="100">
        <f>gadaxdebi!C20</f>
        <v>0</v>
      </c>
      <c r="I20" s="97">
        <f t="shared" si="3"/>
        <v>-240.437811</v>
      </c>
      <c r="J20" s="220">
        <v>-5043.092861212673</v>
      </c>
      <c r="K20" s="86">
        <f>-Sajarimo!C20</f>
        <v>0</v>
      </c>
      <c r="L20" s="143">
        <f t="shared" si="2"/>
        <v>-5283.5306722126725</v>
      </c>
      <c r="M20" s="114">
        <v>577421996</v>
      </c>
      <c r="N20" s="115" t="s">
        <v>67</v>
      </c>
      <c r="O20" s="156" t="s">
        <v>68</v>
      </c>
      <c r="Q20" s="17"/>
      <c r="R20" s="33"/>
    </row>
    <row r="21" spans="1:18" ht="15">
      <c r="A21" s="5">
        <v>115</v>
      </c>
      <c r="B21" s="73" t="s">
        <v>553</v>
      </c>
      <c r="C21" s="55">
        <v>46.6</v>
      </c>
      <c r="D21" s="87">
        <f t="shared" si="0"/>
        <v>0.0096133018391113</v>
      </c>
      <c r="E21" s="94">
        <f>'El-xarji'!C21</f>
        <v>166.4427642</v>
      </c>
      <c r="F21" s="95">
        <f>'Ind-xarji'!C22</f>
        <v>363.48</v>
      </c>
      <c r="G21" s="97">
        <f t="shared" si="1"/>
        <v>529.9227642000001</v>
      </c>
      <c r="H21" s="100">
        <f>gadaxdebi!C21</f>
        <v>357</v>
      </c>
      <c r="I21" s="97">
        <f t="shared" si="3"/>
        <v>-172.92276420000007</v>
      </c>
      <c r="J21" s="220">
        <v>0.8068357465182032</v>
      </c>
      <c r="K21" s="86">
        <f>-Sajarimo!C21</f>
        <v>0</v>
      </c>
      <c r="L21" s="143">
        <f t="shared" si="2"/>
        <v>-172.11592845348187</v>
      </c>
      <c r="M21" s="114">
        <v>599500601</v>
      </c>
      <c r="N21" s="115" t="s">
        <v>69</v>
      </c>
      <c r="O21" s="156" t="s">
        <v>70</v>
      </c>
      <c r="Q21" s="17"/>
      <c r="R21" s="33"/>
    </row>
    <row r="22" spans="1:18" ht="15">
      <c r="A22" s="5">
        <v>116</v>
      </c>
      <c r="B22" s="73" t="s">
        <v>554</v>
      </c>
      <c r="C22" s="55">
        <v>47.35</v>
      </c>
      <c r="D22" s="87">
        <f t="shared" si="0"/>
        <v>0.009768022362272963</v>
      </c>
      <c r="E22" s="94">
        <f>'El-xarji'!C22</f>
        <v>232.23923380000002</v>
      </c>
      <c r="F22" s="95">
        <f>'Ind-xarji'!C23</f>
        <v>369.33000000000004</v>
      </c>
      <c r="G22" s="97">
        <f t="shared" si="1"/>
        <v>601.5692338000001</v>
      </c>
      <c r="H22" s="100">
        <f>gadaxdebi!C22</f>
        <v>281</v>
      </c>
      <c r="I22" s="97">
        <f t="shared" si="3"/>
        <v>-320.5692338000001</v>
      </c>
      <c r="J22" s="220">
        <v>0.704020011536727</v>
      </c>
      <c r="K22" s="86">
        <f>-Sajarimo!C22</f>
        <v>0</v>
      </c>
      <c r="L22" s="143">
        <f t="shared" si="2"/>
        <v>-319.8652137884634</v>
      </c>
      <c r="M22" s="114">
        <v>577528759</v>
      </c>
      <c r="N22" s="115" t="s">
        <v>71</v>
      </c>
      <c r="O22" s="156" t="s">
        <v>72</v>
      </c>
      <c r="Q22" s="17"/>
      <c r="R22" s="33"/>
    </row>
    <row r="23" spans="1:18" ht="15">
      <c r="A23" s="5">
        <v>117</v>
      </c>
      <c r="B23" s="73" t="s">
        <v>555</v>
      </c>
      <c r="C23" s="55">
        <v>27</v>
      </c>
      <c r="D23" s="87">
        <f t="shared" si="0"/>
        <v>0.005569938833819852</v>
      </c>
      <c r="E23" s="94">
        <f>'El-xarji'!C23</f>
        <v>2.2303888</v>
      </c>
      <c r="F23" s="95">
        <f>'Ind-xarji'!C24</f>
        <v>210.60000000000002</v>
      </c>
      <c r="G23" s="97">
        <f t="shared" si="1"/>
        <v>212.83038880000004</v>
      </c>
      <c r="H23" s="100">
        <f>gadaxdebi!C23</f>
        <v>121.5</v>
      </c>
      <c r="I23" s="97">
        <f t="shared" si="3"/>
        <v>-91.33038880000004</v>
      </c>
      <c r="J23" s="220">
        <v>11.674657740685973</v>
      </c>
      <c r="K23" s="86">
        <f>-Sajarimo!C23</f>
        <v>0</v>
      </c>
      <c r="L23" s="143">
        <f t="shared" si="2"/>
        <v>-79.65573105931406</v>
      </c>
      <c r="M23" s="114">
        <v>899111700</v>
      </c>
      <c r="N23" s="115" t="s">
        <v>73</v>
      </c>
      <c r="O23" s="156" t="s">
        <v>74</v>
      </c>
      <c r="Q23" s="17"/>
      <c r="R23" s="33"/>
    </row>
    <row r="24" spans="1:18" ht="15">
      <c r="A24" s="5">
        <v>118</v>
      </c>
      <c r="B24" s="73" t="s">
        <v>555</v>
      </c>
      <c r="C24" s="55">
        <v>26</v>
      </c>
      <c r="D24" s="87">
        <f t="shared" si="0"/>
        <v>0.0053636448029376355</v>
      </c>
      <c r="E24" s="94">
        <f>'El-xarji'!C24</f>
        <v>11.4307426</v>
      </c>
      <c r="F24" s="95">
        <f>'Ind-xarji'!C25</f>
        <v>202.8</v>
      </c>
      <c r="G24" s="97">
        <f t="shared" si="1"/>
        <v>214.2307426</v>
      </c>
      <c r="H24" s="100">
        <f>gadaxdebi!C24</f>
        <v>117</v>
      </c>
      <c r="I24" s="97">
        <f t="shared" si="3"/>
        <v>-97.23074260000001</v>
      </c>
      <c r="J24" s="220">
        <v>12.963119187327493</v>
      </c>
      <c r="K24" s="86">
        <f>-Sajarimo!C24</f>
        <v>0</v>
      </c>
      <c r="L24" s="143">
        <f t="shared" si="2"/>
        <v>-84.26762341267252</v>
      </c>
      <c r="M24" s="114"/>
      <c r="N24" s="115" t="s">
        <v>75</v>
      </c>
      <c r="O24" s="156" t="s">
        <v>76</v>
      </c>
      <c r="Q24" s="17"/>
      <c r="R24" s="33"/>
    </row>
    <row r="25" spans="1:18" ht="15">
      <c r="A25" s="5">
        <v>119</v>
      </c>
      <c r="B25" s="73" t="s">
        <v>556</v>
      </c>
      <c r="C25" s="55">
        <v>26</v>
      </c>
      <c r="D25" s="87">
        <f t="shared" si="0"/>
        <v>0.0053636448029376355</v>
      </c>
      <c r="E25" s="94">
        <f>'El-xarji'!C25</f>
        <v>0</v>
      </c>
      <c r="F25" s="95">
        <f>'Ind-xarji'!C26</f>
        <v>202.8</v>
      </c>
      <c r="G25" s="97">
        <f t="shared" si="1"/>
        <v>202.8</v>
      </c>
      <c r="H25" s="100">
        <f>gadaxdebi!C25</f>
        <v>360</v>
      </c>
      <c r="I25" s="97">
        <f t="shared" si="3"/>
        <v>157.2</v>
      </c>
      <c r="J25" s="220">
        <v>-2947.9900466126724</v>
      </c>
      <c r="K25" s="86">
        <f>-Sajarimo!C25</f>
        <v>0</v>
      </c>
      <c r="L25" s="143">
        <f t="shared" si="2"/>
        <v>-2790.7900466126725</v>
      </c>
      <c r="M25" s="114">
        <v>577456010</v>
      </c>
      <c r="N25" s="115" t="s">
        <v>77</v>
      </c>
      <c r="O25" s="156" t="s">
        <v>78</v>
      </c>
      <c r="Q25" s="17"/>
      <c r="R25" s="33"/>
    </row>
    <row r="26" spans="1:19" s="142" customFormat="1" ht="15">
      <c r="A26" s="103">
        <v>120</v>
      </c>
      <c r="B26" s="145" t="s">
        <v>557</v>
      </c>
      <c r="C26" s="146">
        <v>0</v>
      </c>
      <c r="D26" s="147">
        <f t="shared" si="0"/>
        <v>0</v>
      </c>
      <c r="E26" s="300">
        <v>0</v>
      </c>
      <c r="F26" s="300">
        <v>0</v>
      </c>
      <c r="G26" s="300">
        <v>0</v>
      </c>
      <c r="H26" s="300">
        <v>0</v>
      </c>
      <c r="I26" s="300">
        <v>0</v>
      </c>
      <c r="J26" s="300">
        <v>0</v>
      </c>
      <c r="K26" s="300">
        <v>0</v>
      </c>
      <c r="L26" s="300">
        <v>0</v>
      </c>
      <c r="M26" s="227">
        <v>895570808</v>
      </c>
      <c r="N26" s="115" t="s">
        <v>79</v>
      </c>
      <c r="O26" s="156" t="s">
        <v>80</v>
      </c>
      <c r="Q26" s="219"/>
      <c r="R26" s="267"/>
      <c r="S26" s="219"/>
    </row>
    <row r="27" spans="1:19" s="142" customFormat="1" ht="15">
      <c r="A27" s="103">
        <v>121</v>
      </c>
      <c r="B27" s="145" t="s">
        <v>557</v>
      </c>
      <c r="C27" s="146">
        <v>0</v>
      </c>
      <c r="D27" s="147">
        <f t="shared" si="0"/>
        <v>0</v>
      </c>
      <c r="E27" s="300">
        <v>0</v>
      </c>
      <c r="F27" s="300">
        <v>0</v>
      </c>
      <c r="G27" s="300">
        <v>0</v>
      </c>
      <c r="H27" s="300">
        <v>0</v>
      </c>
      <c r="I27" s="300">
        <v>0</v>
      </c>
      <c r="J27" s="300">
        <v>0</v>
      </c>
      <c r="K27" s="300">
        <v>0</v>
      </c>
      <c r="L27" s="300">
        <v>0</v>
      </c>
      <c r="M27" s="227"/>
      <c r="N27" s="115" t="s">
        <v>79</v>
      </c>
      <c r="O27" s="156" t="s">
        <v>80</v>
      </c>
      <c r="Q27" s="219"/>
      <c r="R27" s="267"/>
      <c r="S27" s="219"/>
    </row>
    <row r="28" spans="1:18" ht="15">
      <c r="A28" s="5">
        <v>122</v>
      </c>
      <c r="B28" s="74" t="s">
        <v>644</v>
      </c>
      <c r="C28" s="55">
        <v>52.25</v>
      </c>
      <c r="D28" s="87">
        <f t="shared" si="0"/>
        <v>0.010778863113595825</v>
      </c>
      <c r="E28" s="94">
        <f>'El-xarji'!C28</f>
        <v>63.5660808</v>
      </c>
      <c r="F28" s="95">
        <f>'Ind-xarji'!C29</f>
        <v>407.54999999999995</v>
      </c>
      <c r="G28" s="97">
        <f t="shared" si="1"/>
        <v>471.11608079999996</v>
      </c>
      <c r="H28" s="100">
        <f>gadaxdebi!C28</f>
        <v>200</v>
      </c>
      <c r="I28" s="97">
        <f t="shared" si="3"/>
        <v>-271.11608079999996</v>
      </c>
      <c r="J28" s="220">
        <v>-286.77631453700474</v>
      </c>
      <c r="K28" s="86">
        <f>-Sajarimo!C28</f>
        <v>0</v>
      </c>
      <c r="L28" s="143">
        <f aca="true" t="shared" si="4" ref="L28:L60">I28+J28+K28</f>
        <v>-557.8923953370047</v>
      </c>
      <c r="M28" s="114">
        <v>599511150</v>
      </c>
      <c r="N28" s="115" t="s">
        <v>81</v>
      </c>
      <c r="O28" s="156" t="s">
        <v>82</v>
      </c>
      <c r="Q28" s="17"/>
      <c r="R28" s="33"/>
    </row>
    <row r="29" spans="1:18" ht="15">
      <c r="A29" s="5">
        <v>123</v>
      </c>
      <c r="B29" s="74" t="s">
        <v>558</v>
      </c>
      <c r="C29" s="55">
        <v>26</v>
      </c>
      <c r="D29" s="87">
        <f t="shared" si="0"/>
        <v>0.0053636448029376355</v>
      </c>
      <c r="E29" s="94">
        <f>'El-xarji'!C29</f>
        <v>25.6494712</v>
      </c>
      <c r="F29" s="95">
        <f>'Ind-xarji'!C30</f>
        <v>202.8</v>
      </c>
      <c r="G29" s="97">
        <f t="shared" si="1"/>
        <v>228.4494712</v>
      </c>
      <c r="H29" s="100">
        <f>gadaxdebi!C29</f>
        <v>70</v>
      </c>
      <c r="I29" s="97">
        <f t="shared" si="3"/>
        <v>-158.4494712</v>
      </c>
      <c r="J29" s="220">
        <v>10.466833587327471</v>
      </c>
      <c r="K29" s="86">
        <f>-Sajarimo!C29</f>
        <v>0</v>
      </c>
      <c r="L29" s="143">
        <f t="shared" si="4"/>
        <v>-147.98263761267253</v>
      </c>
      <c r="M29" s="114">
        <v>551767720</v>
      </c>
      <c r="N29" s="115" t="s">
        <v>83</v>
      </c>
      <c r="O29" s="156" t="s">
        <v>84</v>
      </c>
      <c r="Q29" s="17"/>
      <c r="R29" s="33"/>
    </row>
    <row r="30" spans="1:18" ht="15" thickBot="1">
      <c r="A30" s="130">
        <v>124</v>
      </c>
      <c r="B30" s="118" t="s">
        <v>558</v>
      </c>
      <c r="C30" s="131">
        <v>26.5</v>
      </c>
      <c r="D30" s="132">
        <f t="shared" si="0"/>
        <v>0.005466791818378744</v>
      </c>
      <c r="E30" s="94">
        <f>'El-xarji'!C30</f>
        <v>0</v>
      </c>
      <c r="F30" s="95">
        <f>'Ind-xarji'!C31</f>
        <v>206.70000000000002</v>
      </c>
      <c r="G30" s="133">
        <f t="shared" si="1"/>
        <v>206.70000000000002</v>
      </c>
      <c r="H30" s="134">
        <f>gadaxdebi!C30</f>
        <v>70</v>
      </c>
      <c r="I30" s="133">
        <f t="shared" si="3"/>
        <v>-136.70000000000002</v>
      </c>
      <c r="J30" s="198">
        <v>10.008282564007004</v>
      </c>
      <c r="K30" s="135">
        <f>-Sajarimo!C30</f>
        <v>0</v>
      </c>
      <c r="L30" s="143">
        <f t="shared" si="4"/>
        <v>-126.69171743599301</v>
      </c>
      <c r="M30" s="124"/>
      <c r="N30" s="125" t="s">
        <v>83</v>
      </c>
      <c r="O30" s="158" t="s">
        <v>84</v>
      </c>
      <c r="Q30" s="17"/>
      <c r="R30" s="33"/>
    </row>
    <row r="31" spans="1:18" ht="15">
      <c r="A31" s="136">
        <v>201</v>
      </c>
      <c r="B31" s="137" t="s">
        <v>537</v>
      </c>
      <c r="C31" s="138">
        <v>45.9</v>
      </c>
      <c r="D31" s="139">
        <f t="shared" si="0"/>
        <v>0.009468896017493749</v>
      </c>
      <c r="E31" s="94">
        <f>'El-xarji'!C31</f>
        <v>19.794700600000002</v>
      </c>
      <c r="F31" s="95">
        <f>'Ind-xarji'!C32</f>
        <v>358.02</v>
      </c>
      <c r="G31" s="140">
        <f t="shared" si="1"/>
        <v>377.8147006</v>
      </c>
      <c r="H31" s="140">
        <f>gadaxdebi!C31</f>
        <v>0</v>
      </c>
      <c r="I31" s="140">
        <f t="shared" si="3"/>
        <v>-377.8147006</v>
      </c>
      <c r="J31" s="222">
        <v>-0.23024627755921756</v>
      </c>
      <c r="K31" s="141">
        <f>-Sajarimo!C31</f>
        <v>0</v>
      </c>
      <c r="L31" s="143">
        <f t="shared" si="4"/>
        <v>-378.0449468775592</v>
      </c>
      <c r="M31" s="163"/>
      <c r="N31" s="154" t="s">
        <v>85</v>
      </c>
      <c r="O31" s="155" t="s">
        <v>86</v>
      </c>
      <c r="Q31" s="17"/>
      <c r="R31" s="33"/>
    </row>
    <row r="32" spans="1:18" ht="15">
      <c r="A32" s="136" t="s">
        <v>536</v>
      </c>
      <c r="B32" s="137" t="s">
        <v>538</v>
      </c>
      <c r="C32" s="138">
        <v>50.1</v>
      </c>
      <c r="D32" s="139">
        <f t="shared" si="0"/>
        <v>0.010335330947199059</v>
      </c>
      <c r="E32" s="94">
        <f>'El-xarji'!C32</f>
        <v>145.53286920000002</v>
      </c>
      <c r="F32" s="95">
        <f>'Ind-xarji'!C33</f>
        <v>390.7800000000001</v>
      </c>
      <c r="G32" s="140">
        <f>SUM(E32:F32)</f>
        <v>536.3128692000001</v>
      </c>
      <c r="H32" s="140">
        <f>gadaxdebi!C32</f>
        <v>0</v>
      </c>
      <c r="I32" s="140">
        <f>H32-G32</f>
        <v>-536.3128692000001</v>
      </c>
      <c r="J32" s="222">
        <v>83.77160292244002</v>
      </c>
      <c r="K32" s="141">
        <f>-Sajarimo!C32</f>
        <v>0</v>
      </c>
      <c r="L32" s="143">
        <f>I32+J32+K32</f>
        <v>-452.5412662775601</v>
      </c>
      <c r="M32" s="163"/>
      <c r="N32" s="154" t="s">
        <v>85</v>
      </c>
      <c r="O32" s="155" t="s">
        <v>86</v>
      </c>
      <c r="Q32" s="17"/>
      <c r="R32" s="33"/>
    </row>
    <row r="33" spans="1:18" ht="15">
      <c r="A33" s="88">
        <v>202</v>
      </c>
      <c r="B33" s="89" t="s">
        <v>635</v>
      </c>
      <c r="C33" s="90">
        <v>27</v>
      </c>
      <c r="D33" s="91">
        <f t="shared" si="0"/>
        <v>0.005569938833819852</v>
      </c>
      <c r="E33" s="94">
        <f>'El-xarji'!C33</f>
        <v>0</v>
      </c>
      <c r="F33" s="95">
        <f>'Ind-xarji'!C34</f>
        <v>210.60000000000002</v>
      </c>
      <c r="G33" s="96">
        <f t="shared" si="1"/>
        <v>210.60000000000002</v>
      </c>
      <c r="H33" s="128">
        <f>gadaxdebi!C33</f>
        <v>100</v>
      </c>
      <c r="I33" s="96">
        <f t="shared" si="3"/>
        <v>-110.60000000000002</v>
      </c>
      <c r="J33" s="220">
        <v>-281.7370328593139</v>
      </c>
      <c r="K33" s="86">
        <f>-Sajarimo!C33</f>
        <v>0</v>
      </c>
      <c r="L33" s="143">
        <f t="shared" si="4"/>
        <v>-392.3370328593139</v>
      </c>
      <c r="M33" s="153"/>
      <c r="N33" s="154" t="s">
        <v>87</v>
      </c>
      <c r="O33" s="155" t="s">
        <v>88</v>
      </c>
      <c r="Q33" s="17"/>
      <c r="R33" s="33"/>
    </row>
    <row r="34" spans="1:18" ht="15">
      <c r="A34" s="5">
        <v>203</v>
      </c>
      <c r="B34" s="73" t="s">
        <v>635</v>
      </c>
      <c r="C34" s="55">
        <v>26</v>
      </c>
      <c r="D34" s="87">
        <f t="shared" si="0"/>
        <v>0.0053636448029376355</v>
      </c>
      <c r="E34" s="94">
        <f>'El-xarji'!C34</f>
        <v>156.6848132</v>
      </c>
      <c r="F34" s="95">
        <f>'Ind-xarji'!C35</f>
        <v>202.8</v>
      </c>
      <c r="G34" s="97">
        <f t="shared" si="1"/>
        <v>359.4848132</v>
      </c>
      <c r="H34" s="100">
        <f>gadaxdebi!C34</f>
        <v>115</v>
      </c>
      <c r="I34" s="97">
        <f t="shared" si="3"/>
        <v>-244.48481320000002</v>
      </c>
      <c r="J34" s="220">
        <v>-297.64484341267257</v>
      </c>
      <c r="K34" s="86">
        <f>-Sajarimo!C34</f>
        <v>0</v>
      </c>
      <c r="L34" s="143">
        <f t="shared" si="4"/>
        <v>-542.1296566126725</v>
      </c>
      <c r="M34" s="114">
        <v>899565701</v>
      </c>
      <c r="N34" s="115" t="s">
        <v>87</v>
      </c>
      <c r="O34" s="156" t="s">
        <v>88</v>
      </c>
      <c r="Q34" s="17"/>
      <c r="R34" s="33"/>
    </row>
    <row r="35" spans="1:18" ht="15">
      <c r="A35" s="162">
        <v>204</v>
      </c>
      <c r="B35" s="73" t="s">
        <v>539</v>
      </c>
      <c r="C35" s="55">
        <v>26</v>
      </c>
      <c r="D35" s="87">
        <f t="shared" si="0"/>
        <v>0.0053636448029376355</v>
      </c>
      <c r="E35" s="94">
        <f>'El-xarji'!C35</f>
        <v>29.8314502</v>
      </c>
      <c r="F35" s="95">
        <f>'Ind-xarji'!C36</f>
        <v>202.8</v>
      </c>
      <c r="G35" s="97">
        <f t="shared" si="1"/>
        <v>232.63145020000002</v>
      </c>
      <c r="H35" s="100">
        <f>gadaxdebi!C35</f>
        <v>310</v>
      </c>
      <c r="I35" s="97">
        <f t="shared" si="3"/>
        <v>77.36854979999998</v>
      </c>
      <c r="J35" s="220">
        <v>-97.57772961267267</v>
      </c>
      <c r="K35" s="86">
        <f>-Sajarimo!C35</f>
        <v>0</v>
      </c>
      <c r="L35" s="143">
        <f t="shared" si="4"/>
        <v>-20.209179812672687</v>
      </c>
      <c r="M35" s="114">
        <v>899553828</v>
      </c>
      <c r="N35" s="160"/>
      <c r="O35" s="161"/>
      <c r="Q35" s="17"/>
      <c r="R35" s="33"/>
    </row>
    <row r="36" spans="1:18" ht="15">
      <c r="A36" s="162">
        <v>205</v>
      </c>
      <c r="B36" s="73" t="s">
        <v>539</v>
      </c>
      <c r="C36" s="55">
        <v>27.55</v>
      </c>
      <c r="D36" s="87">
        <f t="shared" si="0"/>
        <v>0.005683400550805072</v>
      </c>
      <c r="E36" s="94">
        <f>'El-xarji'!C36</f>
        <v>0</v>
      </c>
      <c r="F36" s="95">
        <f>'Ind-xarji'!C37</f>
        <v>214.89000000000004</v>
      </c>
      <c r="G36" s="97">
        <f t="shared" si="1"/>
        <v>214.89000000000004</v>
      </c>
      <c r="H36" s="100">
        <f>gadaxdebi!C36</f>
        <v>290</v>
      </c>
      <c r="I36" s="97">
        <f t="shared" si="3"/>
        <v>75.10999999999996</v>
      </c>
      <c r="J36" s="220">
        <v>-106.42187982496614</v>
      </c>
      <c r="K36" s="86">
        <f>-Sajarimo!C36</f>
        <v>0</v>
      </c>
      <c r="L36" s="143">
        <f t="shared" si="4"/>
        <v>-31.311879824966184</v>
      </c>
      <c r="M36" s="114"/>
      <c r="N36" s="160"/>
      <c r="O36" s="161"/>
      <c r="Q36" s="17"/>
      <c r="R36" s="33"/>
    </row>
    <row r="37" spans="1:18" ht="15">
      <c r="A37" s="5">
        <v>206</v>
      </c>
      <c r="B37" s="73" t="s">
        <v>481</v>
      </c>
      <c r="C37" s="55">
        <v>58</v>
      </c>
      <c r="D37" s="87">
        <f t="shared" si="0"/>
        <v>0.011965053791168571</v>
      </c>
      <c r="E37" s="94">
        <f>'El-xarji'!C37</f>
        <v>80.851594</v>
      </c>
      <c r="F37" s="95">
        <f>'Ind-xarji'!C38</f>
        <v>452.40000000000003</v>
      </c>
      <c r="G37" s="97">
        <f t="shared" si="1"/>
        <v>533.2515940000001</v>
      </c>
      <c r="H37" s="100">
        <f>gadaxdebi!C37</f>
        <v>500</v>
      </c>
      <c r="I37" s="97">
        <f t="shared" si="3"/>
        <v>-33.25159400000007</v>
      </c>
      <c r="J37" s="220">
        <v>-245.5149899051928</v>
      </c>
      <c r="K37" s="86">
        <f>-Sajarimo!C37</f>
        <v>0</v>
      </c>
      <c r="L37" s="143">
        <f t="shared" si="4"/>
        <v>-278.7665839051929</v>
      </c>
      <c r="M37" s="114"/>
      <c r="N37" s="115" t="s">
        <v>89</v>
      </c>
      <c r="O37" s="159" t="s">
        <v>90</v>
      </c>
      <c r="Q37" s="17"/>
      <c r="R37" s="33"/>
    </row>
    <row r="38" spans="1:18" ht="15">
      <c r="A38" s="5">
        <v>207</v>
      </c>
      <c r="B38" s="73" t="s">
        <v>559</v>
      </c>
      <c r="C38" s="55">
        <v>58</v>
      </c>
      <c r="D38" s="87">
        <f t="shared" si="0"/>
        <v>0.011965053791168571</v>
      </c>
      <c r="E38" s="94">
        <f>'El-xarji'!C38</f>
        <v>51.2989424</v>
      </c>
      <c r="F38" s="95">
        <f>'Ind-xarji'!C39</f>
        <v>452.40000000000003</v>
      </c>
      <c r="G38" s="97">
        <f t="shared" si="1"/>
        <v>503.6989424</v>
      </c>
      <c r="H38" s="100">
        <f>gadaxdebi!C38</f>
        <v>200</v>
      </c>
      <c r="I38" s="97">
        <f t="shared" si="3"/>
        <v>-303.6989424</v>
      </c>
      <c r="J38" s="220">
        <v>2.8822436948076415</v>
      </c>
      <c r="K38" s="86">
        <f>-Sajarimo!C38</f>
        <v>0</v>
      </c>
      <c r="L38" s="143">
        <f t="shared" si="4"/>
        <v>-300.8166987051924</v>
      </c>
      <c r="M38" s="114">
        <v>899551253</v>
      </c>
      <c r="N38" s="115" t="s">
        <v>89</v>
      </c>
      <c r="O38" s="159" t="s">
        <v>90</v>
      </c>
      <c r="Q38" s="17"/>
      <c r="R38" s="33"/>
    </row>
    <row r="39" spans="1:18" ht="15">
      <c r="A39" s="5">
        <v>208</v>
      </c>
      <c r="B39" s="73" t="s">
        <v>479</v>
      </c>
      <c r="C39" s="55">
        <v>27.55</v>
      </c>
      <c r="D39" s="87">
        <f t="shared" si="0"/>
        <v>0.005683400550805072</v>
      </c>
      <c r="E39" s="94">
        <f>'El-xarji'!C39</f>
        <v>124.9017728</v>
      </c>
      <c r="F39" s="95">
        <f>'Ind-xarji'!C40</f>
        <v>214.89000000000004</v>
      </c>
      <c r="G39" s="97">
        <f t="shared" si="1"/>
        <v>339.79177280000005</v>
      </c>
      <c r="H39" s="100">
        <f>gadaxdebi!C39</f>
        <v>0</v>
      </c>
      <c r="I39" s="97">
        <f t="shared" si="3"/>
        <v>-339.79177280000005</v>
      </c>
      <c r="J39" s="220">
        <v>-984.4074740249664</v>
      </c>
      <c r="K39" s="86">
        <f>-Sajarimo!C39</f>
        <v>0</v>
      </c>
      <c r="L39" s="143">
        <f t="shared" si="4"/>
        <v>-1324.1992468249664</v>
      </c>
      <c r="M39" s="114">
        <v>597421224</v>
      </c>
      <c r="N39" s="115" t="s">
        <v>91</v>
      </c>
      <c r="O39" s="159" t="s">
        <v>92</v>
      </c>
      <c r="Q39" s="17"/>
      <c r="R39" s="33"/>
    </row>
    <row r="40" spans="1:18" ht="15">
      <c r="A40" s="5">
        <v>209</v>
      </c>
      <c r="B40" s="73" t="s">
        <v>479</v>
      </c>
      <c r="C40" s="55">
        <v>26.75</v>
      </c>
      <c r="D40" s="87">
        <f aca="true" t="shared" si="5" ref="D40:D71">C40/$C$150</f>
        <v>0.005518365326099298</v>
      </c>
      <c r="E40" s="94">
        <f>'El-xarji'!C40</f>
        <v>0</v>
      </c>
      <c r="F40" s="95">
        <f>'Ind-xarji'!C41</f>
        <v>208.64999999999998</v>
      </c>
      <c r="G40" s="97">
        <f aca="true" t="shared" si="6" ref="G40:G71">SUM(E40:F40)</f>
        <v>208.64999999999998</v>
      </c>
      <c r="H40" s="100">
        <f>gadaxdebi!C40</f>
        <v>0</v>
      </c>
      <c r="I40" s="97">
        <f t="shared" si="3"/>
        <v>-208.64999999999998</v>
      </c>
      <c r="J40" s="220">
        <v>-692.0293751476529</v>
      </c>
      <c r="K40" s="86">
        <f>-Sajarimo!C40</f>
        <v>0</v>
      </c>
      <c r="L40" s="143">
        <f t="shared" si="4"/>
        <v>-900.6793751476529</v>
      </c>
      <c r="M40" s="114"/>
      <c r="N40" s="115" t="s">
        <v>91</v>
      </c>
      <c r="O40" s="159" t="s">
        <v>92</v>
      </c>
      <c r="Q40" s="17"/>
      <c r="R40" s="33"/>
    </row>
    <row r="41" spans="1:18" ht="15">
      <c r="A41" s="5">
        <v>210</v>
      </c>
      <c r="B41" s="73" t="s">
        <v>560</v>
      </c>
      <c r="C41" s="55">
        <v>47.8</v>
      </c>
      <c r="D41" s="87">
        <f t="shared" si="5"/>
        <v>0.009860854676169959</v>
      </c>
      <c r="E41" s="94">
        <f>'El-xarji'!C41</f>
        <v>11.4307426</v>
      </c>
      <c r="F41" s="95">
        <f>'Ind-xarji'!C42</f>
        <v>372.84000000000003</v>
      </c>
      <c r="G41" s="97">
        <f t="shared" si="6"/>
        <v>384.2707426</v>
      </c>
      <c r="H41" s="100">
        <f>gadaxdebi!C41</f>
        <v>260</v>
      </c>
      <c r="I41" s="97">
        <f t="shared" si="3"/>
        <v>-124.2707426</v>
      </c>
      <c r="J41" s="220">
        <v>0.9541781305509289</v>
      </c>
      <c r="K41" s="86">
        <f>-Sajarimo!C41</f>
        <v>0</v>
      </c>
      <c r="L41" s="143">
        <f t="shared" si="4"/>
        <v>-123.31656446944908</v>
      </c>
      <c r="M41" s="114">
        <v>899561156</v>
      </c>
      <c r="N41" s="115" t="s">
        <v>93</v>
      </c>
      <c r="O41" s="159" t="s">
        <v>94</v>
      </c>
      <c r="Q41" s="17"/>
      <c r="R41" s="33"/>
    </row>
    <row r="42" spans="1:18" ht="15">
      <c r="A42" s="5">
        <v>211</v>
      </c>
      <c r="B42" s="73" t="s">
        <v>561</v>
      </c>
      <c r="C42" s="55">
        <v>46.6</v>
      </c>
      <c r="D42" s="87">
        <f t="shared" si="5"/>
        <v>0.0096133018391113</v>
      </c>
      <c r="E42" s="94">
        <f>'El-xarji'!C42</f>
        <v>6.4123678</v>
      </c>
      <c r="F42" s="95">
        <f>'Ind-xarji'!C43</f>
        <v>363.48</v>
      </c>
      <c r="G42" s="97">
        <f t="shared" si="6"/>
        <v>369.89236780000005</v>
      </c>
      <c r="H42" s="100">
        <f>gadaxdebi!C42</f>
        <v>246</v>
      </c>
      <c r="I42" s="97">
        <f t="shared" si="3"/>
        <v>-123.89236780000005</v>
      </c>
      <c r="J42" s="220">
        <v>0.5609727465176775</v>
      </c>
      <c r="K42" s="86">
        <f>-Sajarimo!C42</f>
        <v>0</v>
      </c>
      <c r="L42" s="143">
        <f t="shared" si="4"/>
        <v>-123.33139505348237</v>
      </c>
      <c r="M42" s="114">
        <v>899587713</v>
      </c>
      <c r="N42" s="115" t="s">
        <v>95</v>
      </c>
      <c r="O42" s="159" t="s">
        <v>96</v>
      </c>
      <c r="Q42" s="17"/>
      <c r="R42" s="33"/>
    </row>
    <row r="43" spans="1:18" ht="15">
      <c r="A43" s="103">
        <v>212</v>
      </c>
      <c r="B43" s="145" t="s">
        <v>573</v>
      </c>
      <c r="C43" s="146">
        <v>0</v>
      </c>
      <c r="D43" s="147">
        <f t="shared" si="5"/>
        <v>0</v>
      </c>
      <c r="E43" s="300">
        <v>0</v>
      </c>
      <c r="F43" s="300">
        <v>0</v>
      </c>
      <c r="G43" s="300">
        <v>0</v>
      </c>
      <c r="H43" s="300">
        <v>0</v>
      </c>
      <c r="I43" s="300">
        <v>0</v>
      </c>
      <c r="J43" s="300">
        <v>0</v>
      </c>
      <c r="K43" s="300">
        <v>0</v>
      </c>
      <c r="L43" s="301">
        <f t="shared" si="4"/>
        <v>0</v>
      </c>
      <c r="M43" s="227">
        <v>893345259</v>
      </c>
      <c r="N43" s="228" t="s">
        <v>97</v>
      </c>
      <c r="O43" s="229" t="s">
        <v>98</v>
      </c>
      <c r="Q43" s="17"/>
      <c r="R43" s="33"/>
    </row>
    <row r="44" spans="1:18" ht="15">
      <c r="A44" s="5">
        <v>213</v>
      </c>
      <c r="B44" s="73" t="s">
        <v>640</v>
      </c>
      <c r="C44" s="55">
        <v>26</v>
      </c>
      <c r="D44" s="87">
        <f t="shared" si="5"/>
        <v>0.0053636448029376355</v>
      </c>
      <c r="E44" s="94">
        <f>'El-xarji'!C44</f>
        <v>16.727916</v>
      </c>
      <c r="F44" s="95">
        <f>'Ind-xarji'!C45</f>
        <v>202.8</v>
      </c>
      <c r="G44" s="97">
        <f t="shared" si="6"/>
        <v>219.527916</v>
      </c>
      <c r="H44" s="100">
        <f>gadaxdebi!C44</f>
        <v>0</v>
      </c>
      <c r="I44" s="97">
        <f t="shared" si="3"/>
        <v>-219.527916</v>
      </c>
      <c r="J44" s="220">
        <v>58.90733998732753</v>
      </c>
      <c r="K44" s="86">
        <f>-Sajarimo!C44</f>
        <v>0</v>
      </c>
      <c r="L44" s="143">
        <f t="shared" si="4"/>
        <v>-160.62057601267247</v>
      </c>
      <c r="M44" s="114"/>
      <c r="N44" s="115" t="s">
        <v>99</v>
      </c>
      <c r="O44" s="159" t="s">
        <v>100</v>
      </c>
      <c r="Q44" s="17"/>
      <c r="R44" s="33"/>
    </row>
    <row r="45" spans="1:18" ht="15">
      <c r="A45" s="5">
        <v>214</v>
      </c>
      <c r="B45" s="73" t="s">
        <v>441</v>
      </c>
      <c r="C45" s="55">
        <v>26.6</v>
      </c>
      <c r="D45" s="87">
        <f t="shared" si="5"/>
        <v>0.0054874212214669656</v>
      </c>
      <c r="E45" s="94">
        <f>'El-xarji'!C45</f>
        <v>22.582686600000002</v>
      </c>
      <c r="F45" s="95">
        <f>'Ind-xarji'!C46</f>
        <v>207.48000000000002</v>
      </c>
      <c r="G45" s="97">
        <f t="shared" si="6"/>
        <v>230.0626866</v>
      </c>
      <c r="H45" s="100">
        <f>gadaxdebi!C45</f>
        <v>600</v>
      </c>
      <c r="I45" s="97">
        <f t="shared" si="3"/>
        <v>369.9373134</v>
      </c>
      <c r="J45" s="220">
        <v>-777.3310359206582</v>
      </c>
      <c r="K45" s="86">
        <f>-Sajarimo!C45</f>
        <v>0</v>
      </c>
      <c r="L45" s="143">
        <f t="shared" si="4"/>
        <v>-407.39372252065823</v>
      </c>
      <c r="M45" s="114">
        <v>599552863</v>
      </c>
      <c r="N45" s="115" t="s">
        <v>99</v>
      </c>
      <c r="O45" s="159" t="s">
        <v>100</v>
      </c>
      <c r="Q45" s="17"/>
      <c r="R45" s="33"/>
    </row>
    <row r="46" spans="1:18" ht="15">
      <c r="A46" s="5">
        <v>215</v>
      </c>
      <c r="B46" s="73" t="s">
        <v>562</v>
      </c>
      <c r="C46" s="55">
        <v>26</v>
      </c>
      <c r="D46" s="87">
        <f t="shared" si="5"/>
        <v>0.0053636448029376355</v>
      </c>
      <c r="E46" s="94">
        <f>'El-xarji'!C46</f>
        <v>0</v>
      </c>
      <c r="F46" s="95">
        <f>'Ind-xarji'!C47</f>
        <v>202.8</v>
      </c>
      <c r="G46" s="97">
        <f t="shared" si="6"/>
        <v>202.8</v>
      </c>
      <c r="H46" s="100">
        <f>gadaxdebi!C46</f>
        <v>0</v>
      </c>
      <c r="I46" s="97">
        <f t="shared" si="3"/>
        <v>-202.8</v>
      </c>
      <c r="J46" s="220">
        <v>-1163.0417214126728</v>
      </c>
      <c r="K46" s="86">
        <f>-Sajarimo!C46</f>
        <v>0</v>
      </c>
      <c r="L46" s="143">
        <f t="shared" si="4"/>
        <v>-1365.8417214126728</v>
      </c>
      <c r="M46" s="114"/>
      <c r="N46" s="115" t="s">
        <v>101</v>
      </c>
      <c r="O46" s="159" t="s">
        <v>102</v>
      </c>
      <c r="Q46" s="17"/>
      <c r="R46" s="33"/>
    </row>
    <row r="47" spans="1:18" ht="15">
      <c r="A47" s="5">
        <v>216</v>
      </c>
      <c r="B47" s="73" t="s">
        <v>563</v>
      </c>
      <c r="C47" s="55">
        <v>46.6</v>
      </c>
      <c r="D47" s="87">
        <f t="shared" si="5"/>
        <v>0.0096133018391113</v>
      </c>
      <c r="E47" s="94">
        <f>'El-xarji'!C47</f>
        <v>1.393993</v>
      </c>
      <c r="F47" s="95">
        <f>'Ind-xarji'!C48</f>
        <v>363.48</v>
      </c>
      <c r="G47" s="97">
        <f t="shared" si="6"/>
        <v>364.87399300000004</v>
      </c>
      <c r="H47" s="100">
        <f>gadaxdebi!C47</f>
        <v>0</v>
      </c>
      <c r="I47" s="97">
        <f t="shared" si="3"/>
        <v>-364.87399300000004</v>
      </c>
      <c r="J47" s="220">
        <v>-364.96402405348204</v>
      </c>
      <c r="K47" s="86">
        <f>-Sajarimo!C47</f>
        <v>0</v>
      </c>
      <c r="L47" s="143">
        <f t="shared" si="4"/>
        <v>-729.8380170534821</v>
      </c>
      <c r="M47" s="114">
        <v>899565963</v>
      </c>
      <c r="N47" s="115" t="s">
        <v>103</v>
      </c>
      <c r="O47" s="159" t="s">
        <v>104</v>
      </c>
      <c r="Q47" s="17"/>
      <c r="R47" s="33"/>
    </row>
    <row r="48" spans="1:18" ht="15">
      <c r="A48" s="5">
        <v>217</v>
      </c>
      <c r="B48" s="74" t="s">
        <v>563</v>
      </c>
      <c r="C48" s="56">
        <v>47.35</v>
      </c>
      <c r="D48" s="87">
        <f t="shared" si="5"/>
        <v>0.009768022362272963</v>
      </c>
      <c r="E48" s="94">
        <f>'El-xarji'!C48</f>
        <v>9.757951</v>
      </c>
      <c r="F48" s="95">
        <f>'Ind-xarji'!C49</f>
        <v>369.33000000000004</v>
      </c>
      <c r="G48" s="97">
        <f t="shared" si="6"/>
        <v>379.08795100000003</v>
      </c>
      <c r="H48" s="100">
        <f>gadaxdebi!C48</f>
        <v>0</v>
      </c>
      <c r="I48" s="97">
        <f t="shared" si="3"/>
        <v>-379.08795100000003</v>
      </c>
      <c r="J48" s="220">
        <v>-456.0054883884634</v>
      </c>
      <c r="K48" s="86">
        <f>-Sajarimo!C48</f>
        <v>0</v>
      </c>
      <c r="L48" s="143">
        <f t="shared" si="4"/>
        <v>-835.0934393884634</v>
      </c>
      <c r="M48" s="114"/>
      <c r="N48" s="115" t="s">
        <v>103</v>
      </c>
      <c r="O48" s="159" t="s">
        <v>104</v>
      </c>
      <c r="Q48" s="17"/>
      <c r="R48" s="33"/>
    </row>
    <row r="49" spans="1:18" ht="15.75" customHeight="1">
      <c r="A49" s="5">
        <v>218</v>
      </c>
      <c r="B49" s="73" t="s">
        <v>564</v>
      </c>
      <c r="C49" s="55">
        <v>27</v>
      </c>
      <c r="D49" s="87">
        <f t="shared" si="5"/>
        <v>0.005569938833819852</v>
      </c>
      <c r="E49" s="94">
        <f>'El-xarji'!C49</f>
        <v>3.3455832</v>
      </c>
      <c r="F49" s="95">
        <f>'Ind-xarji'!C50</f>
        <v>210.60000000000002</v>
      </c>
      <c r="G49" s="97">
        <f t="shared" si="6"/>
        <v>213.94558320000002</v>
      </c>
      <c r="H49" s="100">
        <f>gadaxdebi!C49</f>
        <v>200</v>
      </c>
      <c r="I49" s="97">
        <f t="shared" si="3"/>
        <v>-13.945583200000016</v>
      </c>
      <c r="J49" s="220">
        <v>60.53634174068594</v>
      </c>
      <c r="K49" s="86">
        <f>-Sajarimo!C49</f>
        <v>0</v>
      </c>
      <c r="L49" s="143">
        <f t="shared" si="4"/>
        <v>46.590758540685925</v>
      </c>
      <c r="M49" s="114">
        <v>899504521</v>
      </c>
      <c r="N49" s="115" t="s">
        <v>105</v>
      </c>
      <c r="O49" s="159" t="s">
        <v>106</v>
      </c>
      <c r="Q49" s="17"/>
      <c r="R49" s="33"/>
    </row>
    <row r="50" spans="1:18" ht="15">
      <c r="A50" s="5">
        <v>219</v>
      </c>
      <c r="B50" s="73" t="s">
        <v>565</v>
      </c>
      <c r="C50" s="55">
        <v>26</v>
      </c>
      <c r="D50" s="87">
        <f t="shared" si="5"/>
        <v>0.0053636448029376355</v>
      </c>
      <c r="E50" s="94">
        <f>'El-xarji'!C50</f>
        <v>0</v>
      </c>
      <c r="F50" s="95">
        <f>'Ind-xarji'!C51</f>
        <v>202.8</v>
      </c>
      <c r="G50" s="97">
        <f t="shared" si="6"/>
        <v>202.8</v>
      </c>
      <c r="H50" s="100">
        <f>gadaxdebi!C50</f>
        <v>0</v>
      </c>
      <c r="I50" s="97">
        <f t="shared" si="3"/>
        <v>-202.8</v>
      </c>
      <c r="J50" s="220">
        <v>1.398555187327588</v>
      </c>
      <c r="K50" s="86">
        <f>-Sajarimo!C50</f>
        <v>0</v>
      </c>
      <c r="L50" s="143">
        <f t="shared" si="4"/>
        <v>-201.40144481267242</v>
      </c>
      <c r="M50" s="114">
        <v>577418100</v>
      </c>
      <c r="N50" s="115" t="s">
        <v>107</v>
      </c>
      <c r="O50" s="159" t="s">
        <v>108</v>
      </c>
      <c r="Q50" s="17"/>
      <c r="R50" s="33"/>
    </row>
    <row r="51" spans="1:19" s="142" customFormat="1" ht="15">
      <c r="A51" s="110">
        <v>220</v>
      </c>
      <c r="B51" s="74" t="s">
        <v>251</v>
      </c>
      <c r="C51" s="56">
        <v>26</v>
      </c>
      <c r="D51" s="111">
        <f t="shared" si="5"/>
        <v>0.0053636448029376355</v>
      </c>
      <c r="E51" s="94">
        <f>'El-xarji'!C51</f>
        <v>16.4491174</v>
      </c>
      <c r="F51" s="95">
        <f>'Ind-xarji'!C52</f>
        <v>202.8</v>
      </c>
      <c r="G51" s="97">
        <f>SUM(E51:F51)</f>
        <v>219.24911740000002</v>
      </c>
      <c r="H51" s="100">
        <f>gadaxdebi!C51</f>
        <v>350</v>
      </c>
      <c r="I51" s="97">
        <f>H51-G51</f>
        <v>130.75088259999998</v>
      </c>
      <c r="J51" s="220">
        <v>-107.58788014067511</v>
      </c>
      <c r="K51" s="86">
        <f>-Sajarimo!C51</f>
        <v>0</v>
      </c>
      <c r="L51" s="143">
        <f t="shared" si="4"/>
        <v>23.163002459324872</v>
      </c>
      <c r="M51" s="114"/>
      <c r="N51" s="115"/>
      <c r="O51" s="116" t="s">
        <v>247</v>
      </c>
      <c r="Q51" s="219"/>
      <c r="R51" s="267"/>
      <c r="S51" s="219"/>
    </row>
    <row r="52" spans="1:18" ht="15">
      <c r="A52" s="5">
        <v>221</v>
      </c>
      <c r="B52" s="73" t="s">
        <v>251</v>
      </c>
      <c r="C52" s="55">
        <v>27.55</v>
      </c>
      <c r="D52" s="87">
        <f t="shared" si="5"/>
        <v>0.005683400550805072</v>
      </c>
      <c r="E52" s="94">
        <f>'El-xarji'!C52</f>
        <v>41.5409914</v>
      </c>
      <c r="F52" s="95">
        <f>'Ind-xarji'!C53</f>
        <v>214.89000000000004</v>
      </c>
      <c r="G52" s="97">
        <f t="shared" si="6"/>
        <v>256.43099140000004</v>
      </c>
      <c r="H52" s="100">
        <f>gadaxdebi!C52</f>
        <v>350</v>
      </c>
      <c r="I52" s="97">
        <f t="shared" si="3"/>
        <v>93.56900859999996</v>
      </c>
      <c r="J52" s="220">
        <v>-121.23080982496595</v>
      </c>
      <c r="K52" s="86">
        <f>-Sajarimo!C52</f>
        <v>0</v>
      </c>
      <c r="L52" s="143">
        <f t="shared" si="4"/>
        <v>-27.661801224965984</v>
      </c>
      <c r="M52" s="114">
        <v>899757592</v>
      </c>
      <c r="N52" s="115" t="s">
        <v>109</v>
      </c>
      <c r="O52" s="159" t="s">
        <v>110</v>
      </c>
      <c r="Q52" s="17"/>
      <c r="R52" s="33"/>
    </row>
    <row r="53" spans="1:19" s="142" customFormat="1" ht="15">
      <c r="A53" s="103">
        <v>222</v>
      </c>
      <c r="B53" s="145" t="s">
        <v>535</v>
      </c>
      <c r="C53" s="146">
        <v>0</v>
      </c>
      <c r="D53" s="147">
        <f t="shared" si="5"/>
        <v>0</v>
      </c>
      <c r="E53" s="300">
        <v>0</v>
      </c>
      <c r="F53" s="251">
        <f>'Ind-xarji'!C54</f>
        <v>0</v>
      </c>
      <c r="G53" s="148">
        <f>SUM(E53:F53)</f>
        <v>0</v>
      </c>
      <c r="H53" s="149">
        <v>0</v>
      </c>
      <c r="I53" s="148">
        <v>0</v>
      </c>
      <c r="J53" s="223">
        <v>0</v>
      </c>
      <c r="K53" s="150">
        <v>0</v>
      </c>
      <c r="L53" s="301">
        <f t="shared" si="4"/>
        <v>0</v>
      </c>
      <c r="M53" s="114">
        <v>874501102</v>
      </c>
      <c r="N53" s="157" t="s">
        <v>111</v>
      </c>
      <c r="O53" s="159" t="s">
        <v>112</v>
      </c>
      <c r="Q53" s="219"/>
      <c r="R53" s="267"/>
      <c r="S53" s="219"/>
    </row>
    <row r="54" spans="1:18" ht="15">
      <c r="A54" s="5">
        <v>223</v>
      </c>
      <c r="B54" s="73" t="s">
        <v>556</v>
      </c>
      <c r="C54" s="55">
        <v>53.8</v>
      </c>
      <c r="D54" s="87">
        <f t="shared" si="5"/>
        <v>0.01109861886146326</v>
      </c>
      <c r="E54" s="94">
        <f>'El-xarji'!C54</f>
        <v>0</v>
      </c>
      <c r="F54" s="95">
        <f>'Ind-xarji'!C55</f>
        <v>419.64</v>
      </c>
      <c r="G54" s="97">
        <f t="shared" si="6"/>
        <v>419.64</v>
      </c>
      <c r="H54" s="100">
        <f>gadaxdebi!C54</f>
        <v>140</v>
      </c>
      <c r="I54" s="97">
        <f t="shared" si="3"/>
        <v>-279.64</v>
      </c>
      <c r="J54" s="220">
        <v>-978.5600000000004</v>
      </c>
      <c r="K54" s="113">
        <f>-Sajarimo!C54</f>
        <v>0</v>
      </c>
      <c r="L54" s="143">
        <f t="shared" si="4"/>
        <v>-1258.2000000000003</v>
      </c>
      <c r="M54" s="114">
        <v>877550001</v>
      </c>
      <c r="N54" s="115" t="s">
        <v>77</v>
      </c>
      <c r="O54" s="159" t="s">
        <v>78</v>
      </c>
      <c r="Q54" s="17"/>
      <c r="R54" s="33"/>
    </row>
    <row r="55" spans="1:18" ht="15">
      <c r="A55" s="5">
        <v>224</v>
      </c>
      <c r="B55" s="73" t="s">
        <v>566</v>
      </c>
      <c r="C55" s="55">
        <v>27.55</v>
      </c>
      <c r="D55" s="87">
        <f t="shared" si="5"/>
        <v>0.005683400550805072</v>
      </c>
      <c r="E55" s="94">
        <f>'El-xarji'!C55</f>
        <v>31.783040399999997</v>
      </c>
      <c r="F55" s="95">
        <f>'Ind-xarji'!C56</f>
        <v>214.89000000000004</v>
      </c>
      <c r="G55" s="97">
        <f t="shared" si="6"/>
        <v>246.67304040000005</v>
      </c>
      <c r="H55" s="100">
        <f>gadaxdebi!C55</f>
        <v>159.28</v>
      </c>
      <c r="I55" s="97">
        <f t="shared" si="3"/>
        <v>-87.39304040000005</v>
      </c>
      <c r="J55" s="220">
        <v>-126.08744802496597</v>
      </c>
      <c r="K55" s="86">
        <f>-Sajarimo!C55</f>
        <v>0</v>
      </c>
      <c r="L55" s="143">
        <f t="shared" si="4"/>
        <v>-213.480488424966</v>
      </c>
      <c r="M55" s="114">
        <v>897203430</v>
      </c>
      <c r="N55" s="115" t="s">
        <v>113</v>
      </c>
      <c r="O55" s="159" t="s">
        <v>114</v>
      </c>
      <c r="Q55" s="17"/>
      <c r="R55" s="33"/>
    </row>
    <row r="56" spans="1:18" ht="15.75" customHeight="1">
      <c r="A56" s="5">
        <v>225</v>
      </c>
      <c r="B56" s="73" t="s">
        <v>567</v>
      </c>
      <c r="C56" s="55">
        <v>28.05</v>
      </c>
      <c r="D56" s="87">
        <f t="shared" si="5"/>
        <v>0.00578654756624618</v>
      </c>
      <c r="E56" s="94">
        <f>'El-xarji'!C56</f>
        <v>49.0685536</v>
      </c>
      <c r="F56" s="95">
        <f>'Ind-xarji'!C57</f>
        <v>218.79000000000002</v>
      </c>
      <c r="G56" s="97">
        <f t="shared" si="6"/>
        <v>267.85855360000005</v>
      </c>
      <c r="H56" s="100">
        <f>gadaxdebi!C56</f>
        <v>340</v>
      </c>
      <c r="I56" s="97">
        <f t="shared" si="3"/>
        <v>72.14144639999995</v>
      </c>
      <c r="J56" s="220">
        <v>-331.345469448287</v>
      </c>
      <c r="K56" s="86">
        <f>-Sajarimo!C56</f>
        <v>0</v>
      </c>
      <c r="L56" s="143">
        <f t="shared" si="4"/>
        <v>-259.20402304828707</v>
      </c>
      <c r="M56" s="114"/>
      <c r="N56" s="115" t="s">
        <v>115</v>
      </c>
      <c r="O56" s="159" t="s">
        <v>116</v>
      </c>
      <c r="Q56" s="17"/>
      <c r="R56" s="33"/>
    </row>
    <row r="57" spans="1:18" ht="15">
      <c r="A57" s="110">
        <v>226</v>
      </c>
      <c r="B57" s="74" t="s">
        <v>541</v>
      </c>
      <c r="C57" s="56">
        <v>47.8</v>
      </c>
      <c r="D57" s="111">
        <f t="shared" si="5"/>
        <v>0.009860854676169959</v>
      </c>
      <c r="E57" s="94">
        <f>'El-xarji'!C57</f>
        <v>7.5275622</v>
      </c>
      <c r="F57" s="95">
        <f>'Ind-xarji'!C58</f>
        <v>372.84000000000003</v>
      </c>
      <c r="G57" s="112">
        <f t="shared" si="6"/>
        <v>380.3675622</v>
      </c>
      <c r="H57" s="101">
        <f>gadaxdebi!C57</f>
        <v>247.3</v>
      </c>
      <c r="I57" s="112">
        <f t="shared" si="3"/>
        <v>-133.0675622</v>
      </c>
      <c r="J57" s="220">
        <v>8.790021530550348</v>
      </c>
      <c r="K57" s="113">
        <f>-Sajarimo!C57</f>
        <v>0</v>
      </c>
      <c r="L57" s="143">
        <f t="shared" si="4"/>
        <v>-124.27754066944965</v>
      </c>
      <c r="M57" s="114">
        <v>3.52222222222222E+36</v>
      </c>
      <c r="N57" s="115" t="s">
        <v>117</v>
      </c>
      <c r="O57" s="159" t="s">
        <v>118</v>
      </c>
      <c r="Q57" s="17"/>
      <c r="R57" s="33"/>
    </row>
    <row r="58" spans="1:18" ht="15" thickBot="1">
      <c r="A58" s="130">
        <v>227</v>
      </c>
      <c r="B58" s="170" t="s">
        <v>261</v>
      </c>
      <c r="C58" s="131">
        <v>47.35</v>
      </c>
      <c r="D58" s="132">
        <f t="shared" si="5"/>
        <v>0.009768022362272963</v>
      </c>
      <c r="E58" s="94">
        <f>'El-xarji'!C58</f>
        <v>13.93993</v>
      </c>
      <c r="F58" s="95">
        <f>'Ind-xarji'!C59</f>
        <v>369.33000000000004</v>
      </c>
      <c r="G58" s="133">
        <f t="shared" si="6"/>
        <v>383.26993000000004</v>
      </c>
      <c r="H58" s="134">
        <f>gadaxdebi!C58</f>
        <v>247.59</v>
      </c>
      <c r="I58" s="133">
        <f t="shared" si="3"/>
        <v>-135.67993000000004</v>
      </c>
      <c r="J58" s="198">
        <v>12.570006011536407</v>
      </c>
      <c r="K58" s="135">
        <f>-Sajarimo!C58</f>
        <v>0</v>
      </c>
      <c r="L58" s="143">
        <f t="shared" si="4"/>
        <v>-123.10992398846363</v>
      </c>
      <c r="M58" s="124">
        <v>899555596</v>
      </c>
      <c r="N58" s="125" t="s">
        <v>119</v>
      </c>
      <c r="O58" s="171" t="s">
        <v>120</v>
      </c>
      <c r="Q58" s="17"/>
      <c r="R58" s="33"/>
    </row>
    <row r="59" spans="1:18" ht="15">
      <c r="A59" s="164">
        <v>301</v>
      </c>
      <c r="B59" s="165" t="s">
        <v>568</v>
      </c>
      <c r="C59" s="166">
        <v>46.8</v>
      </c>
      <c r="D59" s="167">
        <f t="shared" si="5"/>
        <v>0.009654560645287743</v>
      </c>
      <c r="E59" s="94">
        <f>'El-xarji'!C59</f>
        <v>85.59117020000001</v>
      </c>
      <c r="F59" s="95">
        <f>'Ind-xarji'!C60</f>
        <v>365.03999999999996</v>
      </c>
      <c r="G59" s="168">
        <f t="shared" si="6"/>
        <v>450.6311702</v>
      </c>
      <c r="H59" s="128">
        <f>gadaxdebi!C59</f>
        <v>325</v>
      </c>
      <c r="I59" s="168">
        <f t="shared" si="3"/>
        <v>-125.63117019999999</v>
      </c>
      <c r="J59" s="222">
        <v>-0.025659822809231514</v>
      </c>
      <c r="K59" s="141">
        <f>-Sajarimo!C59</f>
        <v>0</v>
      </c>
      <c r="L59" s="143">
        <f t="shared" si="4"/>
        <v>-125.65683002280922</v>
      </c>
      <c r="M59" s="153">
        <v>599575186</v>
      </c>
      <c r="N59" s="154" t="s">
        <v>121</v>
      </c>
      <c r="O59" s="169" t="s">
        <v>122</v>
      </c>
      <c r="Q59" s="17"/>
      <c r="R59" s="33"/>
    </row>
    <row r="60" spans="1:18" ht="15">
      <c r="A60" s="103">
        <v>302</v>
      </c>
      <c r="B60" s="145" t="s">
        <v>408</v>
      </c>
      <c r="C60" s="146">
        <v>0</v>
      </c>
      <c r="D60" s="147">
        <f t="shared" si="5"/>
        <v>0</v>
      </c>
      <c r="E60" s="300">
        <v>0</v>
      </c>
      <c r="F60" s="251">
        <f>'Ind-xarji'!C61</f>
        <v>0</v>
      </c>
      <c r="G60" s="148">
        <f t="shared" si="6"/>
        <v>0</v>
      </c>
      <c r="H60" s="149">
        <f>gadaxdebi!C60</f>
        <v>0</v>
      </c>
      <c r="I60" s="148">
        <f t="shared" si="3"/>
        <v>0</v>
      </c>
      <c r="J60" s="223">
        <v>0</v>
      </c>
      <c r="K60" s="150">
        <f>-Sajarimo!C60</f>
        <v>0</v>
      </c>
      <c r="L60" s="301">
        <f t="shared" si="4"/>
        <v>0</v>
      </c>
      <c r="M60" s="227">
        <v>899501284</v>
      </c>
      <c r="N60" s="228" t="s">
        <v>123</v>
      </c>
      <c r="O60" s="229" t="s">
        <v>124</v>
      </c>
      <c r="Q60" s="17"/>
      <c r="R60" s="33"/>
    </row>
    <row r="61" spans="1:18" ht="15">
      <c r="A61" s="162">
        <v>303</v>
      </c>
      <c r="B61" s="73" t="s">
        <v>636</v>
      </c>
      <c r="C61" s="55">
        <v>26.05</v>
      </c>
      <c r="D61" s="87">
        <f t="shared" si="5"/>
        <v>0.0053739595044817465</v>
      </c>
      <c r="E61" s="94">
        <f>'El-xarji'!C61</f>
        <v>42.3773872</v>
      </c>
      <c r="F61" s="95">
        <f>'Ind-xarji'!C62</f>
        <v>203.19</v>
      </c>
      <c r="G61" s="97">
        <f t="shared" si="6"/>
        <v>245.56738719999998</v>
      </c>
      <c r="H61" s="100">
        <f>gadaxdebi!C61</f>
        <v>95</v>
      </c>
      <c r="I61" s="97">
        <f t="shared" si="3"/>
        <v>-150.56738719999998</v>
      </c>
      <c r="J61" s="220">
        <v>-0.3838617550042045</v>
      </c>
      <c r="K61" s="86">
        <f>-Sajarimo!C61</f>
        <v>0</v>
      </c>
      <c r="L61" s="143">
        <f aca="true" t="shared" si="7" ref="L61:L92">I61+J61+K61</f>
        <v>-150.9512489550042</v>
      </c>
      <c r="M61" s="114" t="s">
        <v>35</v>
      </c>
      <c r="N61" s="160"/>
      <c r="O61" s="161"/>
      <c r="Q61" s="17"/>
      <c r="R61" s="33"/>
    </row>
    <row r="62" spans="1:18" ht="15">
      <c r="A62" s="5">
        <v>304</v>
      </c>
      <c r="B62" s="73" t="s">
        <v>399</v>
      </c>
      <c r="C62" s="55">
        <v>26</v>
      </c>
      <c r="D62" s="87">
        <f t="shared" si="5"/>
        <v>0.0053636448029376355</v>
      </c>
      <c r="E62" s="94">
        <f>'El-xarji'!C62</f>
        <v>0</v>
      </c>
      <c r="F62" s="95">
        <f>'Ind-xarji'!C63</f>
        <v>202.8</v>
      </c>
      <c r="G62" s="97">
        <f t="shared" si="6"/>
        <v>202.8</v>
      </c>
      <c r="H62" s="100">
        <f>gadaxdebi!C62</f>
        <v>203</v>
      </c>
      <c r="I62" s="97">
        <f t="shared" si="3"/>
        <v>0.19999999999998863</v>
      </c>
      <c r="J62" s="220">
        <v>-169.0689576126725</v>
      </c>
      <c r="K62" s="86">
        <f>-Sajarimo!C62</f>
        <v>0</v>
      </c>
      <c r="L62" s="143">
        <f t="shared" si="7"/>
        <v>-168.86895761267252</v>
      </c>
      <c r="M62" s="114"/>
      <c r="N62" s="115" t="s">
        <v>125</v>
      </c>
      <c r="O62" s="159" t="s">
        <v>126</v>
      </c>
      <c r="Q62" s="17"/>
      <c r="R62" s="33"/>
    </row>
    <row r="63" spans="1:18" ht="15">
      <c r="A63" s="5">
        <v>305</v>
      </c>
      <c r="B63" s="73" t="s">
        <v>569</v>
      </c>
      <c r="C63" s="55">
        <v>26</v>
      </c>
      <c r="D63" s="87">
        <f t="shared" si="5"/>
        <v>0.0053636448029376355</v>
      </c>
      <c r="E63" s="94">
        <f>'El-xarji'!C63</f>
        <v>8.9215552</v>
      </c>
      <c r="F63" s="95">
        <f>'Ind-xarji'!C64</f>
        <v>202.8</v>
      </c>
      <c r="G63" s="97">
        <f t="shared" si="6"/>
        <v>211.7215552</v>
      </c>
      <c r="H63" s="100">
        <f>gadaxdebi!C63</f>
        <v>0</v>
      </c>
      <c r="I63" s="97">
        <f t="shared" si="3"/>
        <v>-211.7215552</v>
      </c>
      <c r="J63" s="220">
        <v>-149.7540738126727</v>
      </c>
      <c r="K63" s="86">
        <f>-Sajarimo!C63</f>
        <v>0</v>
      </c>
      <c r="L63" s="143">
        <f t="shared" si="7"/>
        <v>-361.4756290126727</v>
      </c>
      <c r="M63" s="114">
        <v>899171320</v>
      </c>
      <c r="N63" s="115" t="s">
        <v>127</v>
      </c>
      <c r="O63" s="159" t="s">
        <v>128</v>
      </c>
      <c r="Q63" s="17"/>
      <c r="R63" s="33"/>
    </row>
    <row r="64" spans="1:18" ht="15">
      <c r="A64" s="5">
        <v>306</v>
      </c>
      <c r="B64" s="73" t="s">
        <v>570</v>
      </c>
      <c r="C64" s="55">
        <v>27.6</v>
      </c>
      <c r="D64" s="87">
        <f t="shared" si="5"/>
        <v>0.005693715252349183</v>
      </c>
      <c r="E64" s="94">
        <f>'El-xarji'!C64</f>
        <v>0</v>
      </c>
      <c r="F64" s="95">
        <f>'Ind-xarji'!C65</f>
        <v>215.28000000000003</v>
      </c>
      <c r="G64" s="97">
        <f t="shared" si="6"/>
        <v>215.28000000000003</v>
      </c>
      <c r="H64" s="100">
        <f>gadaxdebi!C64</f>
        <v>0</v>
      </c>
      <c r="I64" s="97">
        <f t="shared" si="3"/>
        <v>-215.28000000000003</v>
      </c>
      <c r="J64" s="220">
        <v>3.420746432700298</v>
      </c>
      <c r="K64" s="86">
        <f>-Sajarimo!C64</f>
        <v>0</v>
      </c>
      <c r="L64" s="143">
        <f t="shared" si="7"/>
        <v>-211.85925356729973</v>
      </c>
      <c r="M64" s="114">
        <v>592754004</v>
      </c>
      <c r="N64" s="115" t="s">
        <v>129</v>
      </c>
      <c r="O64" s="159" t="s">
        <v>130</v>
      </c>
      <c r="Q64" s="17"/>
      <c r="R64" s="33"/>
    </row>
    <row r="65" spans="1:18" ht="15.75" customHeight="1">
      <c r="A65" s="5">
        <v>307</v>
      </c>
      <c r="B65" s="75" t="s">
        <v>571</v>
      </c>
      <c r="C65" s="55">
        <v>56.5</v>
      </c>
      <c r="D65" s="87">
        <f t="shared" si="5"/>
        <v>0.011655612744845245</v>
      </c>
      <c r="E65" s="94">
        <f>'El-xarji'!C65</f>
        <v>57.990108799999994</v>
      </c>
      <c r="F65" s="95">
        <f>'Ind-xarji'!C66</f>
        <v>440.70000000000005</v>
      </c>
      <c r="G65" s="97">
        <f t="shared" si="6"/>
        <v>498.6901088</v>
      </c>
      <c r="H65" s="100">
        <f>gadaxdebi!C65</f>
        <v>0</v>
      </c>
      <c r="I65" s="97">
        <f t="shared" si="3"/>
        <v>-498.6901088</v>
      </c>
      <c r="J65" s="220">
        <v>-286.9929494352316</v>
      </c>
      <c r="K65" s="86">
        <f>-Sajarimo!C65</f>
        <v>0</v>
      </c>
      <c r="L65" s="143">
        <f t="shared" si="7"/>
        <v>-785.6830582352316</v>
      </c>
      <c r="M65" s="114">
        <v>577470032</v>
      </c>
      <c r="N65" s="115"/>
      <c r="O65" s="116" t="s">
        <v>249</v>
      </c>
      <c r="Q65" s="17"/>
      <c r="R65" s="33"/>
    </row>
    <row r="66" spans="1:18" ht="15">
      <c r="A66" s="5">
        <v>308</v>
      </c>
      <c r="B66" s="75" t="s">
        <v>641</v>
      </c>
      <c r="C66" s="55">
        <v>56.5</v>
      </c>
      <c r="D66" s="87">
        <f t="shared" si="5"/>
        <v>0.011655612744845245</v>
      </c>
      <c r="E66" s="94">
        <f>'El-xarji'!C66</f>
        <v>73.3240318</v>
      </c>
      <c r="F66" s="95">
        <f>'Ind-xarji'!C67</f>
        <v>440.70000000000005</v>
      </c>
      <c r="G66" s="97">
        <f t="shared" si="6"/>
        <v>514.0240318000001</v>
      </c>
      <c r="H66" s="100">
        <f>gadaxdebi!C66</f>
        <v>500</v>
      </c>
      <c r="I66" s="97">
        <f t="shared" si="3"/>
        <v>-14.024031800000103</v>
      </c>
      <c r="J66" s="220">
        <v>-293.8498502352304</v>
      </c>
      <c r="K66" s="86">
        <f>-Sajarimo!C66</f>
        <v>0</v>
      </c>
      <c r="L66" s="143">
        <f t="shared" si="7"/>
        <v>-307.8738820352305</v>
      </c>
      <c r="M66" s="114">
        <v>599509008</v>
      </c>
      <c r="N66" s="115" t="s">
        <v>131</v>
      </c>
      <c r="O66" s="159" t="s">
        <v>132</v>
      </c>
      <c r="Q66" s="17"/>
      <c r="R66" s="33"/>
    </row>
    <row r="67" spans="1:18" ht="15">
      <c r="A67" s="5">
        <v>309</v>
      </c>
      <c r="B67" s="73" t="s">
        <v>572</v>
      </c>
      <c r="C67" s="55">
        <v>54</v>
      </c>
      <c r="D67" s="87">
        <f t="shared" si="5"/>
        <v>0.011139877667639703</v>
      </c>
      <c r="E67" s="94">
        <f>'El-xarji'!C67</f>
        <v>41.81979</v>
      </c>
      <c r="F67" s="95">
        <f>'Ind-xarji'!C68</f>
        <v>421.20000000000005</v>
      </c>
      <c r="G67" s="97">
        <f t="shared" si="6"/>
        <v>463.01979000000006</v>
      </c>
      <c r="H67" s="100">
        <f>gadaxdebi!C67</f>
        <v>0</v>
      </c>
      <c r="I67" s="97">
        <f t="shared" si="3"/>
        <v>-463.01979000000006</v>
      </c>
      <c r="J67" s="220">
        <v>-420.80971431862827</v>
      </c>
      <c r="K67" s="86">
        <f>-Sajarimo!C67</f>
        <v>0</v>
      </c>
      <c r="L67" s="143">
        <f t="shared" si="7"/>
        <v>-883.8295043186283</v>
      </c>
      <c r="M67" s="114">
        <v>899500707</v>
      </c>
      <c r="N67" s="115" t="s">
        <v>133</v>
      </c>
      <c r="O67" s="159" t="s">
        <v>134</v>
      </c>
      <c r="Q67" s="17"/>
      <c r="R67" s="33"/>
    </row>
    <row r="68" spans="1:18" ht="15">
      <c r="A68" s="5">
        <v>310</v>
      </c>
      <c r="B68" s="73" t="s">
        <v>542</v>
      </c>
      <c r="C68" s="55">
        <v>46.1</v>
      </c>
      <c r="D68" s="87">
        <f t="shared" si="5"/>
        <v>0.009510154823670193</v>
      </c>
      <c r="E68" s="94">
        <f>'El-xarji'!C68</f>
        <v>187.6314578</v>
      </c>
      <c r="F68" s="95">
        <f>'Ind-xarji'!C69</f>
        <v>359.58000000000004</v>
      </c>
      <c r="G68" s="97">
        <f t="shared" si="6"/>
        <v>547.2114578000001</v>
      </c>
      <c r="H68" s="100">
        <f>gadaxdebi!C68</f>
        <v>0</v>
      </c>
      <c r="I68" s="97">
        <f t="shared" si="3"/>
        <v>-547.2114578000001</v>
      </c>
      <c r="J68" s="220">
        <v>-8802.210056030162</v>
      </c>
      <c r="K68" s="86">
        <f>-Sajarimo!C68</f>
        <v>0</v>
      </c>
      <c r="L68" s="143">
        <f t="shared" si="7"/>
        <v>-9349.421513830162</v>
      </c>
      <c r="M68" s="114">
        <v>899696969</v>
      </c>
      <c r="N68" s="115" t="s">
        <v>135</v>
      </c>
      <c r="O68" s="159" t="s">
        <v>136</v>
      </c>
      <c r="Q68" s="17"/>
      <c r="R68" s="33"/>
    </row>
    <row r="69" spans="1:18" ht="15">
      <c r="A69" s="5">
        <v>311</v>
      </c>
      <c r="B69" s="73" t="s">
        <v>631</v>
      </c>
      <c r="C69" s="55">
        <v>48.45</v>
      </c>
      <c r="D69" s="87">
        <f t="shared" si="5"/>
        <v>0.009994945796243401</v>
      </c>
      <c r="E69" s="94">
        <f>'El-xarji'!C69</f>
        <v>153.6180286</v>
      </c>
      <c r="F69" s="95">
        <f>'Ind-xarji'!C70</f>
        <v>377.91</v>
      </c>
      <c r="G69" s="97">
        <f t="shared" si="6"/>
        <v>531.5280286</v>
      </c>
      <c r="H69" s="100">
        <f>gadaxdebi!C69</f>
        <v>263</v>
      </c>
      <c r="I69" s="97">
        <f t="shared" si="3"/>
        <v>-268.52802859999997</v>
      </c>
      <c r="J69" s="220">
        <v>-728.212042919771</v>
      </c>
      <c r="K69" s="86">
        <f>-Sajarimo!C69</f>
        <v>0</v>
      </c>
      <c r="L69" s="143">
        <f t="shared" si="7"/>
        <v>-996.7400715197709</v>
      </c>
      <c r="M69" s="114">
        <v>557595824</v>
      </c>
      <c r="N69" s="115" t="s">
        <v>135</v>
      </c>
      <c r="O69" s="159" t="s">
        <v>136</v>
      </c>
      <c r="Q69" s="17"/>
      <c r="R69" s="33"/>
    </row>
    <row r="70" spans="1:18" ht="15">
      <c r="A70" s="103">
        <v>312</v>
      </c>
      <c r="B70" s="145" t="s">
        <v>573</v>
      </c>
      <c r="C70" s="146">
        <v>0</v>
      </c>
      <c r="D70" s="147">
        <f t="shared" si="5"/>
        <v>0</v>
      </c>
      <c r="E70" s="300">
        <f>'El-xarji'!C70</f>
        <v>0</v>
      </c>
      <c r="F70" s="251">
        <f>'Ind-xarji'!C71</f>
        <v>0</v>
      </c>
      <c r="G70" s="148">
        <f t="shared" si="6"/>
        <v>0</v>
      </c>
      <c r="H70" s="149">
        <f>gadaxdebi!C70</f>
        <v>0</v>
      </c>
      <c r="I70" s="148">
        <f t="shared" si="3"/>
        <v>0</v>
      </c>
      <c r="J70" s="223">
        <v>0</v>
      </c>
      <c r="K70" s="150">
        <f>-Sajarimo!C70</f>
        <v>0</v>
      </c>
      <c r="L70" s="301">
        <f t="shared" si="7"/>
        <v>0</v>
      </c>
      <c r="M70" s="227"/>
      <c r="N70" s="228" t="s">
        <v>97</v>
      </c>
      <c r="O70" s="229" t="s">
        <v>98</v>
      </c>
      <c r="Q70" s="17"/>
      <c r="R70" s="33"/>
    </row>
    <row r="71" spans="1:18" ht="15">
      <c r="A71" s="103">
        <v>313</v>
      </c>
      <c r="B71" s="145" t="s">
        <v>573</v>
      </c>
      <c r="C71" s="146">
        <v>0</v>
      </c>
      <c r="D71" s="147">
        <f t="shared" si="5"/>
        <v>0</v>
      </c>
      <c r="E71" s="300">
        <f>'El-xarji'!C71</f>
        <v>0</v>
      </c>
      <c r="F71" s="251">
        <f>'Ind-xarji'!C72</f>
        <v>0</v>
      </c>
      <c r="G71" s="148">
        <f t="shared" si="6"/>
        <v>0</v>
      </c>
      <c r="H71" s="149">
        <f>gadaxdebi!C71</f>
        <v>0</v>
      </c>
      <c r="I71" s="148">
        <f t="shared" si="3"/>
        <v>0</v>
      </c>
      <c r="J71" s="223">
        <v>0</v>
      </c>
      <c r="K71" s="150">
        <f>-Sajarimo!C71</f>
        <v>0</v>
      </c>
      <c r="L71" s="301">
        <f t="shared" si="7"/>
        <v>0</v>
      </c>
      <c r="M71" s="227"/>
      <c r="N71" s="228" t="s">
        <v>97</v>
      </c>
      <c r="O71" s="229" t="s">
        <v>98</v>
      </c>
      <c r="Q71" s="17"/>
      <c r="R71" s="33"/>
    </row>
    <row r="72" spans="1:18" ht="15">
      <c r="A72" s="162">
        <v>314</v>
      </c>
      <c r="B72" s="73" t="s">
        <v>574</v>
      </c>
      <c r="C72" s="55">
        <v>26</v>
      </c>
      <c r="D72" s="87">
        <f aca="true" t="shared" si="8" ref="D72:D103">C72/$C$150</f>
        <v>0.0053636448029376355</v>
      </c>
      <c r="E72" s="94">
        <f>'El-xarji'!C72</f>
        <v>101.4826904</v>
      </c>
      <c r="F72" s="95">
        <f>'Ind-xarji'!C73</f>
        <v>202.8</v>
      </c>
      <c r="G72" s="97">
        <f aca="true" t="shared" si="9" ref="G72:G103">SUM(E72:F72)</f>
        <v>304.2826904</v>
      </c>
      <c r="H72" s="100">
        <f>gadaxdebi!C72</f>
        <v>0</v>
      </c>
      <c r="I72" s="97">
        <f t="shared" si="3"/>
        <v>-304.2826904</v>
      </c>
      <c r="J72" s="220">
        <v>-133.42183221267248</v>
      </c>
      <c r="K72" s="86">
        <f>-Sajarimo!C72</f>
        <v>0</v>
      </c>
      <c r="L72" s="143">
        <f t="shared" si="7"/>
        <v>-437.70452261267246</v>
      </c>
      <c r="M72" s="114">
        <v>577595359</v>
      </c>
      <c r="N72" s="160"/>
      <c r="O72" s="161"/>
      <c r="Q72" s="17"/>
      <c r="R72" s="33"/>
    </row>
    <row r="73" spans="1:18" ht="15">
      <c r="A73" s="162">
        <v>315</v>
      </c>
      <c r="B73" s="73" t="s">
        <v>632</v>
      </c>
      <c r="C73" s="55">
        <v>26</v>
      </c>
      <c r="D73" s="87">
        <f t="shared" si="8"/>
        <v>0.0053636448029376355</v>
      </c>
      <c r="E73" s="94">
        <f>'El-xarji'!C73</f>
        <v>49.3473522</v>
      </c>
      <c r="F73" s="95">
        <f>'Ind-xarji'!C74</f>
        <v>202.8</v>
      </c>
      <c r="G73" s="97">
        <f t="shared" si="9"/>
        <v>252.1473522</v>
      </c>
      <c r="H73" s="100">
        <f>gadaxdebi!C73</f>
        <v>136</v>
      </c>
      <c r="I73" s="97">
        <f aca="true" t="shared" si="10" ref="I73:I136">H73-G73</f>
        <v>-116.1473522</v>
      </c>
      <c r="J73" s="220">
        <v>-107.67009341267249</v>
      </c>
      <c r="K73" s="86">
        <f>-Sajarimo!C73</f>
        <v>0</v>
      </c>
      <c r="L73" s="143">
        <f t="shared" si="7"/>
        <v>-223.8174456126725</v>
      </c>
      <c r="M73" s="114">
        <v>577407582</v>
      </c>
      <c r="N73" s="160"/>
      <c r="O73" s="161"/>
      <c r="Q73" s="17"/>
      <c r="R73" s="33"/>
    </row>
    <row r="74" spans="1:18" ht="15">
      <c r="A74" s="5">
        <v>316</v>
      </c>
      <c r="B74" s="73" t="s">
        <v>575</v>
      </c>
      <c r="C74" s="55">
        <v>24.8</v>
      </c>
      <c r="D74" s="87">
        <f t="shared" si="8"/>
        <v>0.0051160919658789755</v>
      </c>
      <c r="E74" s="94">
        <f>'El-xarji'!C74</f>
        <v>6.6911664</v>
      </c>
      <c r="F74" s="95">
        <f>'Ind-xarji'!C75</f>
        <v>193.44</v>
      </c>
      <c r="G74" s="97">
        <f t="shared" si="9"/>
        <v>200.13116639999998</v>
      </c>
      <c r="H74" s="100">
        <f>gadaxdebi!C74</f>
        <v>200</v>
      </c>
      <c r="I74" s="97">
        <f t="shared" si="10"/>
        <v>-0.1311663999999837</v>
      </c>
      <c r="J74" s="220">
        <v>49.00346200329727</v>
      </c>
      <c r="K74" s="86">
        <f>-Sajarimo!C74</f>
        <v>0</v>
      </c>
      <c r="L74" s="143">
        <f t="shared" si="7"/>
        <v>48.87229560329729</v>
      </c>
      <c r="M74" s="114">
        <v>593377799</v>
      </c>
      <c r="N74" s="115" t="s">
        <v>137</v>
      </c>
      <c r="O74" s="159" t="s">
        <v>138</v>
      </c>
      <c r="Q74" s="17"/>
      <c r="R74" s="33"/>
    </row>
    <row r="75" spans="1:18" ht="15">
      <c r="A75" s="5">
        <v>317</v>
      </c>
      <c r="B75" s="73" t="s">
        <v>576</v>
      </c>
      <c r="C75" s="55">
        <v>67.4</v>
      </c>
      <c r="D75" s="87">
        <f t="shared" si="8"/>
        <v>0.01390421768146141</v>
      </c>
      <c r="E75" s="94">
        <f>'El-xarji'!C75</f>
        <v>5.8547706</v>
      </c>
      <c r="F75" s="95">
        <f>'Ind-xarji'!C76</f>
        <v>525.72</v>
      </c>
      <c r="G75" s="97">
        <f t="shared" si="9"/>
        <v>531.5747706000001</v>
      </c>
      <c r="H75" s="100">
        <f>gadaxdebi!C75</f>
        <v>927.39</v>
      </c>
      <c r="I75" s="97">
        <f t="shared" si="10"/>
        <v>395.8152293999999</v>
      </c>
      <c r="J75" s="220">
        <v>-752.1506554636223</v>
      </c>
      <c r="K75" s="86">
        <f>-Sajarimo!C75</f>
        <v>0</v>
      </c>
      <c r="L75" s="143">
        <f t="shared" si="7"/>
        <v>-356.33542606362244</v>
      </c>
      <c r="M75" s="114">
        <v>879999777</v>
      </c>
      <c r="N75" s="115" t="s">
        <v>139</v>
      </c>
      <c r="O75" s="159" t="s">
        <v>140</v>
      </c>
      <c r="Q75" s="17"/>
      <c r="R75" s="33"/>
    </row>
    <row r="76" spans="1:18" ht="15">
      <c r="A76" s="5">
        <v>318</v>
      </c>
      <c r="B76" s="73" t="s">
        <v>577</v>
      </c>
      <c r="C76" s="55">
        <v>78.75</v>
      </c>
      <c r="D76" s="87">
        <f t="shared" si="8"/>
        <v>0.01624565493197457</v>
      </c>
      <c r="E76" s="94">
        <f>'El-xarji'!C76</f>
        <v>153.6180286</v>
      </c>
      <c r="F76" s="95">
        <f>'Ind-xarji'!C77</f>
        <v>614.25</v>
      </c>
      <c r="G76" s="97">
        <f t="shared" si="9"/>
        <v>767.8680286</v>
      </c>
      <c r="H76" s="100">
        <f>gadaxdebi!C76</f>
        <v>900</v>
      </c>
      <c r="I76" s="97">
        <f t="shared" si="10"/>
        <v>132.1319714</v>
      </c>
      <c r="J76" s="220">
        <v>-598.9433679729989</v>
      </c>
      <c r="K76" s="86">
        <f>-Sajarimo!C76</f>
        <v>0</v>
      </c>
      <c r="L76" s="143">
        <f t="shared" si="7"/>
        <v>-466.8113965729989</v>
      </c>
      <c r="M76" s="114">
        <v>577558833</v>
      </c>
      <c r="N76" s="115" t="s">
        <v>141</v>
      </c>
      <c r="O76" s="159" t="s">
        <v>142</v>
      </c>
      <c r="Q76" s="17"/>
      <c r="R76" s="33"/>
    </row>
    <row r="77" spans="1:18" ht="15">
      <c r="A77" s="5">
        <v>319</v>
      </c>
      <c r="B77" s="73" t="s">
        <v>252</v>
      </c>
      <c r="C77" s="55">
        <v>27.6</v>
      </c>
      <c r="D77" s="87">
        <f t="shared" si="8"/>
        <v>0.005693715252349183</v>
      </c>
      <c r="E77" s="94">
        <f>'El-xarji'!C77</f>
        <v>17.8431104</v>
      </c>
      <c r="F77" s="95">
        <f>'Ind-xarji'!C78</f>
        <v>215.28000000000003</v>
      </c>
      <c r="G77" s="97">
        <f t="shared" si="9"/>
        <v>233.12311040000003</v>
      </c>
      <c r="H77" s="100">
        <f>gadaxdebi!C77</f>
        <v>144</v>
      </c>
      <c r="I77" s="97">
        <f t="shared" si="10"/>
        <v>-89.12311040000003</v>
      </c>
      <c r="J77" s="220">
        <v>8.606945832700859</v>
      </c>
      <c r="K77" s="86">
        <f>-Sajarimo!C77</f>
        <v>0</v>
      </c>
      <c r="L77" s="143">
        <f t="shared" si="7"/>
        <v>-80.51616456729917</v>
      </c>
      <c r="M77" s="114"/>
      <c r="N77" s="115" t="s">
        <v>143</v>
      </c>
      <c r="O77" s="159" t="s">
        <v>144</v>
      </c>
      <c r="Q77" s="17"/>
      <c r="R77" s="33"/>
    </row>
    <row r="78" spans="1:18" ht="15">
      <c r="A78" s="5">
        <v>320</v>
      </c>
      <c r="B78" s="73" t="s">
        <v>252</v>
      </c>
      <c r="C78" s="55">
        <v>52.7</v>
      </c>
      <c r="D78" s="87">
        <f t="shared" si="8"/>
        <v>0.010871695427492823</v>
      </c>
      <c r="E78" s="94">
        <f>'El-xarji'!C78</f>
        <v>78.3424066</v>
      </c>
      <c r="F78" s="95">
        <f>'Ind-xarji'!C79</f>
        <v>411.06000000000006</v>
      </c>
      <c r="G78" s="97">
        <f t="shared" si="9"/>
        <v>489.40240660000006</v>
      </c>
      <c r="H78" s="100">
        <f>gadaxdebi!C78</f>
        <v>286</v>
      </c>
      <c r="I78" s="97">
        <f t="shared" si="10"/>
        <v>-203.40240660000006</v>
      </c>
      <c r="J78" s="220">
        <v>1.528946582005915</v>
      </c>
      <c r="K78" s="86">
        <f>-Sajarimo!C78</f>
        <v>0</v>
      </c>
      <c r="L78" s="143">
        <f t="shared" si="7"/>
        <v>-201.87346001799415</v>
      </c>
      <c r="M78" s="114"/>
      <c r="N78" s="115" t="s">
        <v>143</v>
      </c>
      <c r="O78" s="159" t="s">
        <v>144</v>
      </c>
      <c r="Q78" s="17"/>
      <c r="R78" s="33"/>
    </row>
    <row r="79" spans="1:18" ht="15">
      <c r="A79" s="162">
        <v>321</v>
      </c>
      <c r="B79" s="74" t="s">
        <v>578</v>
      </c>
      <c r="C79" s="55">
        <v>52.7</v>
      </c>
      <c r="D79" s="87">
        <f t="shared" si="8"/>
        <v>0.010871695427492823</v>
      </c>
      <c r="E79" s="94">
        <f>'El-xarji'!C79</f>
        <v>77.51</v>
      </c>
      <c r="F79" s="95">
        <f>'Ind-xarji'!C80</f>
        <v>411.06000000000006</v>
      </c>
      <c r="G79" s="97">
        <f t="shared" si="9"/>
        <v>488.57000000000005</v>
      </c>
      <c r="H79" s="100">
        <f>gadaxdebi!C79</f>
        <v>0</v>
      </c>
      <c r="I79" s="97">
        <f t="shared" si="10"/>
        <v>-488.57000000000005</v>
      </c>
      <c r="J79" s="220">
        <v>-191.1169260179954</v>
      </c>
      <c r="K79" s="86">
        <f>-Sajarimo!C79</f>
        <v>0</v>
      </c>
      <c r="L79" s="143">
        <f t="shared" si="7"/>
        <v>-679.6869260179955</v>
      </c>
      <c r="M79" s="114">
        <v>577406996</v>
      </c>
      <c r="N79" s="160"/>
      <c r="O79" s="161"/>
      <c r="Q79" s="17"/>
      <c r="R79" s="33"/>
    </row>
    <row r="80" spans="1:18" ht="15">
      <c r="A80" s="162">
        <v>322</v>
      </c>
      <c r="B80" s="74" t="s">
        <v>645</v>
      </c>
      <c r="C80" s="55">
        <v>27.6</v>
      </c>
      <c r="D80" s="87">
        <f t="shared" si="8"/>
        <v>0.005693715252349183</v>
      </c>
      <c r="E80" s="94">
        <f>'El-xarji'!C80</f>
        <v>80.0151982</v>
      </c>
      <c r="F80" s="95">
        <f>'Ind-xarji'!C81</f>
        <v>215.28000000000003</v>
      </c>
      <c r="G80" s="97">
        <f t="shared" si="9"/>
        <v>295.2951982</v>
      </c>
      <c r="H80" s="100">
        <f>gadaxdebi!C80</f>
        <v>212</v>
      </c>
      <c r="I80" s="97">
        <f t="shared" si="10"/>
        <v>-83.29519820000002</v>
      </c>
      <c r="J80" s="220">
        <v>1.0982016327005795</v>
      </c>
      <c r="K80" s="86">
        <f>-Sajarimo!C80</f>
        <v>0</v>
      </c>
      <c r="L80" s="143">
        <f t="shared" si="7"/>
        <v>-82.19699656729944</v>
      </c>
      <c r="M80" s="114">
        <v>592399889</v>
      </c>
      <c r="N80" s="160"/>
      <c r="O80" s="161"/>
      <c r="Q80" s="17"/>
      <c r="R80" s="33"/>
    </row>
    <row r="81" spans="1:18" ht="15">
      <c r="A81" s="162">
        <v>323</v>
      </c>
      <c r="B81" s="74" t="s">
        <v>645</v>
      </c>
      <c r="C81" s="55">
        <v>25.8</v>
      </c>
      <c r="D81" s="87">
        <f t="shared" si="8"/>
        <v>0.0053223859967611925</v>
      </c>
      <c r="E81" s="94">
        <f>'El-xarji'!C81</f>
        <v>0</v>
      </c>
      <c r="F81" s="95">
        <f>'Ind-xarji'!C82</f>
        <v>201.24</v>
      </c>
      <c r="G81" s="97">
        <f t="shared" si="9"/>
        <v>201.24</v>
      </c>
      <c r="H81" s="100">
        <f>gadaxdebi!C81</f>
        <v>128</v>
      </c>
      <c r="I81" s="97">
        <f t="shared" si="10"/>
        <v>-73.24000000000001</v>
      </c>
      <c r="J81" s="220">
        <v>5.051724156655723</v>
      </c>
      <c r="K81" s="86">
        <f>-Sajarimo!C81</f>
        <v>0</v>
      </c>
      <c r="L81" s="143">
        <f t="shared" si="7"/>
        <v>-68.18827584334429</v>
      </c>
      <c r="M81" s="114">
        <v>592399889</v>
      </c>
      <c r="N81" s="160"/>
      <c r="O81" s="161"/>
      <c r="Q81" s="17"/>
      <c r="R81" s="33"/>
    </row>
    <row r="82" spans="1:18" ht="15">
      <c r="A82" s="162">
        <v>324</v>
      </c>
      <c r="B82" s="74" t="s">
        <v>579</v>
      </c>
      <c r="C82" s="55">
        <v>46.6</v>
      </c>
      <c r="D82" s="87">
        <f t="shared" si="8"/>
        <v>0.0096133018391113</v>
      </c>
      <c r="E82" s="94">
        <f>'El-xarji'!C82</f>
        <v>58.268907399999996</v>
      </c>
      <c r="F82" s="95">
        <f>'Ind-xarji'!C83</f>
        <v>363.48</v>
      </c>
      <c r="G82" s="97">
        <f t="shared" si="9"/>
        <v>421.7489074</v>
      </c>
      <c r="H82" s="100">
        <f>gadaxdebi!C82</f>
        <v>300.59000000000003</v>
      </c>
      <c r="I82" s="97">
        <f t="shared" si="10"/>
        <v>-121.15890739999998</v>
      </c>
      <c r="J82" s="220">
        <v>0.0001355465179528892</v>
      </c>
      <c r="K82" s="86">
        <f>-Sajarimo!C82</f>
        <v>0</v>
      </c>
      <c r="L82" s="143">
        <f t="shared" si="7"/>
        <v>-121.15877185348202</v>
      </c>
      <c r="M82" s="114">
        <v>899510872</v>
      </c>
      <c r="N82" s="160"/>
      <c r="O82" s="161"/>
      <c r="Q82" s="17"/>
      <c r="R82" s="33"/>
    </row>
    <row r="83" spans="1:18" ht="15">
      <c r="A83" s="162">
        <v>325</v>
      </c>
      <c r="B83" s="74" t="s">
        <v>580</v>
      </c>
      <c r="C83" s="55">
        <v>71.45</v>
      </c>
      <c r="D83" s="87">
        <f t="shared" si="8"/>
        <v>0.014739708506534386</v>
      </c>
      <c r="E83" s="94">
        <f>'El-xarji'!C83</f>
        <v>30.9466446</v>
      </c>
      <c r="F83" s="95">
        <f>'Ind-xarji'!C84</f>
        <v>557.3100000000001</v>
      </c>
      <c r="G83" s="97">
        <f t="shared" si="9"/>
        <v>588.2566446000001</v>
      </c>
      <c r="H83" s="100">
        <f>gadaxdebi!C83</f>
        <v>402.48</v>
      </c>
      <c r="I83" s="97">
        <f t="shared" si="10"/>
        <v>-185.77664460000005</v>
      </c>
      <c r="J83" s="220">
        <v>0.004818207481150694</v>
      </c>
      <c r="K83" s="86">
        <f>-Sajarimo!C83</f>
        <v>0</v>
      </c>
      <c r="L83" s="143">
        <f t="shared" si="7"/>
        <v>-185.7718263925189</v>
      </c>
      <c r="M83" s="114"/>
      <c r="N83" s="160"/>
      <c r="O83" s="161"/>
      <c r="Q83" s="17"/>
      <c r="R83" s="33"/>
    </row>
    <row r="84" spans="1:18" ht="15" thickBot="1">
      <c r="A84" s="130">
        <v>326</v>
      </c>
      <c r="B84" s="170" t="s">
        <v>581</v>
      </c>
      <c r="C84" s="131">
        <v>26.05</v>
      </c>
      <c r="D84" s="132">
        <f t="shared" si="8"/>
        <v>0.0053739595044817465</v>
      </c>
      <c r="E84" s="94">
        <f>'El-xarji'!C84</f>
        <v>35.9650194</v>
      </c>
      <c r="F84" s="95">
        <f>'Ind-xarji'!C85</f>
        <v>203.19</v>
      </c>
      <c r="G84" s="133">
        <f t="shared" si="9"/>
        <v>239.15501940000001</v>
      </c>
      <c r="H84" s="134">
        <f>gadaxdebi!C84</f>
        <v>875</v>
      </c>
      <c r="I84" s="133">
        <f t="shared" si="10"/>
        <v>635.8449806</v>
      </c>
      <c r="J84" s="198">
        <v>-722.7446091550044</v>
      </c>
      <c r="K84" s="135">
        <f>-Sajarimo!C84</f>
        <v>0</v>
      </c>
      <c r="L84" s="143">
        <f t="shared" si="7"/>
        <v>-86.89962855500437</v>
      </c>
      <c r="M84" s="124">
        <v>899319988</v>
      </c>
      <c r="N84" s="125" t="s">
        <v>145</v>
      </c>
      <c r="O84" s="158" t="s">
        <v>146</v>
      </c>
      <c r="Q84" s="17"/>
      <c r="R84" s="33"/>
    </row>
    <row r="85" spans="1:18" ht="15">
      <c r="A85" s="164">
        <v>401</v>
      </c>
      <c r="B85" s="165" t="s">
        <v>582</v>
      </c>
      <c r="C85" s="166">
        <v>53.1</v>
      </c>
      <c r="D85" s="167">
        <f t="shared" si="8"/>
        <v>0.01095421303984571</v>
      </c>
      <c r="E85" s="94">
        <f>'El-xarji'!C85</f>
        <v>9.4791524</v>
      </c>
      <c r="F85" s="95">
        <f>'Ind-xarji'!C86</f>
        <v>414.18</v>
      </c>
      <c r="G85" s="168">
        <f t="shared" si="9"/>
        <v>423.6591524</v>
      </c>
      <c r="H85" s="128">
        <f>gadaxdebi!C85</f>
        <v>0</v>
      </c>
      <c r="I85" s="168">
        <f t="shared" si="10"/>
        <v>-423.6591524</v>
      </c>
      <c r="J85" s="222">
        <v>509.62973904335126</v>
      </c>
      <c r="K85" s="141">
        <f>-Sajarimo!C85</f>
        <v>0</v>
      </c>
      <c r="L85" s="143">
        <f t="shared" si="7"/>
        <v>85.97058664335128</v>
      </c>
      <c r="M85" s="153">
        <v>599556644</v>
      </c>
      <c r="N85" s="154" t="s">
        <v>147</v>
      </c>
      <c r="O85" s="155" t="s">
        <v>148</v>
      </c>
      <c r="Q85" s="17"/>
      <c r="R85" s="33"/>
    </row>
    <row r="86" spans="1:18" ht="15">
      <c r="A86" s="5">
        <v>402</v>
      </c>
      <c r="B86" s="73" t="s">
        <v>583</v>
      </c>
      <c r="C86" s="55">
        <v>52.95</v>
      </c>
      <c r="D86" s="87">
        <f t="shared" si="8"/>
        <v>0.010923268935213377</v>
      </c>
      <c r="E86" s="94">
        <f>'El-xarji'!C86</f>
        <v>91.1671422</v>
      </c>
      <c r="F86" s="95">
        <f>'Ind-xarji'!C87</f>
        <v>413.01000000000005</v>
      </c>
      <c r="G86" s="97">
        <f t="shared" si="9"/>
        <v>504.17714220000005</v>
      </c>
      <c r="H86" s="100">
        <f>gadaxdebi!C86</f>
        <v>0</v>
      </c>
      <c r="I86" s="97">
        <f t="shared" si="10"/>
        <v>-504.17714220000005</v>
      </c>
      <c r="J86" s="220">
        <v>-1392.2168919296566</v>
      </c>
      <c r="K86" s="86">
        <f>-Sajarimo!C86</f>
        <v>0</v>
      </c>
      <c r="L86" s="143">
        <f t="shared" si="7"/>
        <v>-1896.3940341296566</v>
      </c>
      <c r="M86" s="114">
        <v>514041888</v>
      </c>
      <c r="N86" s="115" t="s">
        <v>149</v>
      </c>
      <c r="O86" s="116" t="s">
        <v>150</v>
      </c>
      <c r="Q86" s="17"/>
      <c r="R86" s="33"/>
    </row>
    <row r="87" spans="1:18" ht="15">
      <c r="A87" s="5">
        <v>403</v>
      </c>
      <c r="B87" s="73" t="s">
        <v>584</v>
      </c>
      <c r="C87" s="55">
        <v>26.35</v>
      </c>
      <c r="D87" s="87">
        <f t="shared" si="8"/>
        <v>0.0054358477137464115</v>
      </c>
      <c r="E87" s="94">
        <f>'El-xarji'!C87</f>
        <v>48.5109564</v>
      </c>
      <c r="F87" s="95">
        <f>'Ind-xarji'!C88</f>
        <v>205.53000000000003</v>
      </c>
      <c r="G87" s="97">
        <f t="shared" si="9"/>
        <v>254.04095640000003</v>
      </c>
      <c r="H87" s="100">
        <f>gadaxdebi!C87</f>
        <v>175.7</v>
      </c>
      <c r="I87" s="97">
        <f t="shared" si="10"/>
        <v>-78.34095640000004</v>
      </c>
      <c r="J87" s="220">
        <v>0.7570427910021351</v>
      </c>
      <c r="K87" s="86">
        <f>-Sajarimo!C87</f>
        <v>0</v>
      </c>
      <c r="L87" s="143">
        <f t="shared" si="7"/>
        <v>-77.5839136089979</v>
      </c>
      <c r="M87" s="114">
        <v>871204868</v>
      </c>
      <c r="N87" s="115" t="s">
        <v>151</v>
      </c>
      <c r="O87" s="116" t="s">
        <v>152</v>
      </c>
      <c r="Q87" s="17"/>
      <c r="R87" s="33"/>
    </row>
    <row r="88" spans="1:18" ht="15">
      <c r="A88" s="5">
        <v>404</v>
      </c>
      <c r="B88" s="74" t="s">
        <v>480</v>
      </c>
      <c r="C88" s="56">
        <v>26.2</v>
      </c>
      <c r="D88" s="87">
        <f t="shared" si="8"/>
        <v>0.005404903609114079</v>
      </c>
      <c r="E88" s="94">
        <f>'El-xarji'!C88</f>
        <v>30.667846000000004</v>
      </c>
      <c r="F88" s="95">
        <f>'Ind-xarji'!C89</f>
        <v>204.36</v>
      </c>
      <c r="G88" s="97">
        <f t="shared" si="9"/>
        <v>235.027846</v>
      </c>
      <c r="H88" s="100">
        <f>gadaxdebi!C88</f>
        <v>135</v>
      </c>
      <c r="I88" s="97">
        <f t="shared" si="10"/>
        <v>-100.02784600000001</v>
      </c>
      <c r="J88" s="220">
        <v>4.330686417998521</v>
      </c>
      <c r="K88" s="86">
        <f>-Sajarimo!C88</f>
        <v>0</v>
      </c>
      <c r="L88" s="143">
        <f t="shared" si="7"/>
        <v>-95.69715958200149</v>
      </c>
      <c r="M88" s="114">
        <v>555372847</v>
      </c>
      <c r="N88" s="115"/>
      <c r="O88" s="116" t="s">
        <v>235</v>
      </c>
      <c r="Q88" s="17"/>
      <c r="R88" s="33"/>
    </row>
    <row r="89" spans="1:18" ht="15">
      <c r="A89" s="5">
        <v>405</v>
      </c>
      <c r="B89" s="73" t="s">
        <v>585</v>
      </c>
      <c r="C89" s="55">
        <v>53.5</v>
      </c>
      <c r="D89" s="87">
        <f t="shared" si="8"/>
        <v>0.011036730652198595</v>
      </c>
      <c r="E89" s="94">
        <f>'El-xarji'!C89</f>
        <v>24.8130754</v>
      </c>
      <c r="F89" s="95">
        <f>'Ind-xarji'!C90</f>
        <v>417.29999999999995</v>
      </c>
      <c r="G89" s="97">
        <f t="shared" si="9"/>
        <v>442.11307539999996</v>
      </c>
      <c r="H89" s="100">
        <f>gadaxdebi!C89</f>
        <v>285</v>
      </c>
      <c r="I89" s="97">
        <f t="shared" si="10"/>
        <v>-157.11307539999996</v>
      </c>
      <c r="J89" s="220">
        <v>0.7589345046941958</v>
      </c>
      <c r="K89" s="86">
        <f>-Sajarimo!C89</f>
        <v>0</v>
      </c>
      <c r="L89" s="143">
        <f t="shared" si="7"/>
        <v>-156.35414089530576</v>
      </c>
      <c r="M89" s="114">
        <v>599290222</v>
      </c>
      <c r="N89" s="115" t="s">
        <v>153</v>
      </c>
      <c r="O89" s="116" t="s">
        <v>154</v>
      </c>
      <c r="Q89" s="17"/>
      <c r="R89" s="33"/>
    </row>
    <row r="90" spans="1:18" ht="15">
      <c r="A90" s="5">
        <v>406</v>
      </c>
      <c r="B90" s="73" t="s">
        <v>584</v>
      </c>
      <c r="C90" s="55">
        <v>64.35</v>
      </c>
      <c r="D90" s="87">
        <f t="shared" si="8"/>
        <v>0.013275020887270646</v>
      </c>
      <c r="E90" s="94">
        <f>'El-xarji'!C90</f>
        <v>72.20883740000001</v>
      </c>
      <c r="F90" s="95">
        <f>'Ind-xarji'!C91</f>
        <v>501.93</v>
      </c>
      <c r="G90" s="97">
        <f t="shared" si="9"/>
        <v>574.1388374</v>
      </c>
      <c r="H90" s="100">
        <f>gadaxdebi!C90</f>
        <v>387</v>
      </c>
      <c r="I90" s="97">
        <f t="shared" si="10"/>
        <v>-187.13883740000006</v>
      </c>
      <c r="J90" s="220">
        <v>0.17221121863752842</v>
      </c>
      <c r="K90" s="86">
        <f>-Sajarimo!C90</f>
        <v>0</v>
      </c>
      <c r="L90" s="143">
        <f t="shared" si="7"/>
        <v>-186.96662618136253</v>
      </c>
      <c r="M90" s="114"/>
      <c r="N90" s="115" t="s">
        <v>151</v>
      </c>
      <c r="O90" s="116" t="s">
        <v>152</v>
      </c>
      <c r="Q90" s="17"/>
      <c r="R90" s="33"/>
    </row>
    <row r="91" spans="1:18" ht="15">
      <c r="A91" s="5">
        <v>407</v>
      </c>
      <c r="B91" s="73" t="s">
        <v>584</v>
      </c>
      <c r="C91" s="55">
        <v>64.35</v>
      </c>
      <c r="D91" s="87">
        <f t="shared" si="8"/>
        <v>0.013275020887270646</v>
      </c>
      <c r="E91" s="94">
        <f>'El-xarji'!C91</f>
        <v>0</v>
      </c>
      <c r="F91" s="95">
        <f>'Ind-xarji'!C92</f>
        <v>501.93</v>
      </c>
      <c r="G91" s="97">
        <f t="shared" si="9"/>
        <v>501.93</v>
      </c>
      <c r="H91" s="100">
        <f>gadaxdebi!C91</f>
        <v>335.3</v>
      </c>
      <c r="I91" s="97">
        <f t="shared" si="10"/>
        <v>-166.63</v>
      </c>
      <c r="J91" s="220">
        <v>0.022905018638709862</v>
      </c>
      <c r="K91" s="86">
        <f>-Sajarimo!C91</f>
        <v>0</v>
      </c>
      <c r="L91" s="143">
        <f t="shared" si="7"/>
        <v>-166.60709498136129</v>
      </c>
      <c r="M91" s="114"/>
      <c r="N91" s="115" t="s">
        <v>151</v>
      </c>
      <c r="O91" s="116" t="s">
        <v>152</v>
      </c>
      <c r="Q91" s="17"/>
      <c r="R91" s="33"/>
    </row>
    <row r="92" spans="1:18" ht="15">
      <c r="A92" s="5">
        <v>408</v>
      </c>
      <c r="B92" s="73" t="s">
        <v>586</v>
      </c>
      <c r="C92" s="55">
        <v>54</v>
      </c>
      <c r="D92" s="87">
        <f t="shared" si="8"/>
        <v>0.011139877667639703</v>
      </c>
      <c r="E92" s="94">
        <f>'El-xarji'!C92</f>
        <v>15.0551244</v>
      </c>
      <c r="F92" s="95">
        <f>'Ind-xarji'!C93</f>
        <v>421.20000000000005</v>
      </c>
      <c r="G92" s="97">
        <f t="shared" si="9"/>
        <v>436.25512440000006</v>
      </c>
      <c r="H92" s="100">
        <f>gadaxdebi!C92</f>
        <v>290</v>
      </c>
      <c r="I92" s="97">
        <f t="shared" si="10"/>
        <v>-146.25512440000006</v>
      </c>
      <c r="J92" s="220">
        <v>3.933779881372402</v>
      </c>
      <c r="K92" s="86">
        <f>-Sajarimo!C92</f>
        <v>0</v>
      </c>
      <c r="L92" s="143">
        <f t="shared" si="7"/>
        <v>-142.32134451862765</v>
      </c>
      <c r="M92" s="114">
        <v>599942552</v>
      </c>
      <c r="N92" s="115" t="s">
        <v>155</v>
      </c>
      <c r="O92" s="116" t="s">
        <v>156</v>
      </c>
      <c r="Q92" s="17"/>
      <c r="R92" s="33"/>
    </row>
    <row r="93" spans="1:18" ht="15">
      <c r="A93" s="5">
        <v>409</v>
      </c>
      <c r="B93" s="73" t="s">
        <v>587</v>
      </c>
      <c r="C93" s="55">
        <v>51.4</v>
      </c>
      <c r="D93" s="87">
        <f t="shared" si="8"/>
        <v>0.010603513187345941</v>
      </c>
      <c r="E93" s="94">
        <f>'El-xarji'!C93</f>
        <v>0</v>
      </c>
      <c r="F93" s="95">
        <f>'Ind-xarji'!C94</f>
        <v>400.9200000000001</v>
      </c>
      <c r="G93" s="97">
        <f t="shared" si="9"/>
        <v>400.9200000000001</v>
      </c>
      <c r="H93" s="100">
        <f>gadaxdebi!C93</f>
        <v>0</v>
      </c>
      <c r="I93" s="97">
        <f t="shared" si="10"/>
        <v>-400.9200000000001</v>
      </c>
      <c r="J93" s="220">
        <v>-400.11656651736166</v>
      </c>
      <c r="K93" s="86">
        <f>-Sajarimo!C93</f>
        <v>0</v>
      </c>
      <c r="L93" s="143">
        <f aca="true" t="shared" si="11" ref="L93:L124">I93+J93+K93</f>
        <v>-801.0365665173617</v>
      </c>
      <c r="M93" s="114">
        <v>877554344</v>
      </c>
      <c r="N93" s="115" t="s">
        <v>157</v>
      </c>
      <c r="O93" s="116" t="s">
        <v>158</v>
      </c>
      <c r="Q93" s="17"/>
      <c r="R93" s="33"/>
    </row>
    <row r="94" spans="1:18" ht="15">
      <c r="A94" s="110">
        <v>410</v>
      </c>
      <c r="B94" s="74" t="s">
        <v>588</v>
      </c>
      <c r="C94" s="56">
        <v>52.25</v>
      </c>
      <c r="D94" s="111">
        <f t="shared" si="8"/>
        <v>0.010778863113595825</v>
      </c>
      <c r="E94" s="94">
        <f>'El-xarji'!C94</f>
        <v>116.5378148</v>
      </c>
      <c r="F94" s="95">
        <f>'Ind-xarji'!C95</f>
        <v>407.54999999999995</v>
      </c>
      <c r="G94" s="97">
        <f t="shared" si="9"/>
        <v>524.0878147999999</v>
      </c>
      <c r="H94" s="100">
        <f>gadaxdebi!C94</f>
        <v>0</v>
      </c>
      <c r="I94" s="97">
        <f t="shared" si="10"/>
        <v>-524.0878147999999</v>
      </c>
      <c r="J94" s="220">
        <v>-1981.5012083250094</v>
      </c>
      <c r="K94" s="86">
        <f>-Sajarimo!C94</f>
        <v>0</v>
      </c>
      <c r="L94" s="143">
        <f t="shared" si="11"/>
        <v>-2505.5890231250096</v>
      </c>
      <c r="M94" s="114"/>
      <c r="N94" s="157" t="s">
        <v>59</v>
      </c>
      <c r="O94" s="156" t="s">
        <v>60</v>
      </c>
      <c r="Q94" s="17"/>
      <c r="R94" s="33"/>
    </row>
    <row r="95" spans="1:18" ht="15">
      <c r="A95" s="5">
        <v>411</v>
      </c>
      <c r="B95" s="73" t="s">
        <v>634</v>
      </c>
      <c r="C95" s="55">
        <v>26.2</v>
      </c>
      <c r="D95" s="87">
        <f t="shared" si="8"/>
        <v>0.005404903609114079</v>
      </c>
      <c r="E95" s="94">
        <f>'El-xarji'!C95</f>
        <v>42.0985886</v>
      </c>
      <c r="F95" s="95">
        <f>'Ind-xarji'!C96</f>
        <v>204.36</v>
      </c>
      <c r="G95" s="97">
        <f t="shared" si="9"/>
        <v>246.4585886</v>
      </c>
      <c r="H95" s="100">
        <f>gadaxdebi!C95</f>
        <v>0</v>
      </c>
      <c r="I95" s="97">
        <f t="shared" si="10"/>
        <v>-246.4585886</v>
      </c>
      <c r="J95" s="220">
        <v>-274.3796677820019</v>
      </c>
      <c r="K95" s="86">
        <f>-Sajarimo!C95</f>
        <v>0</v>
      </c>
      <c r="L95" s="143">
        <f t="shared" si="11"/>
        <v>-520.8382563820019</v>
      </c>
      <c r="M95" s="114">
        <v>599147087</v>
      </c>
      <c r="N95" s="115" t="s">
        <v>159</v>
      </c>
      <c r="O95" s="156" t="s">
        <v>160</v>
      </c>
      <c r="Q95" s="17"/>
      <c r="R95" s="33"/>
    </row>
    <row r="96" spans="1:18" ht="15">
      <c r="A96" s="110">
        <v>412</v>
      </c>
      <c r="B96" s="74" t="s">
        <v>589</v>
      </c>
      <c r="C96" s="56">
        <v>25.85</v>
      </c>
      <c r="D96" s="111">
        <f t="shared" si="8"/>
        <v>0.0053327006983053035</v>
      </c>
      <c r="E96" s="94">
        <f>'El-xarji'!C96</f>
        <v>93.397531</v>
      </c>
      <c r="F96" s="95">
        <f>'Ind-xarji'!C97</f>
        <v>201.63000000000002</v>
      </c>
      <c r="G96" s="112">
        <f t="shared" si="9"/>
        <v>295.027531</v>
      </c>
      <c r="H96" s="100">
        <f>gadaxdebi!C96</f>
        <v>200</v>
      </c>
      <c r="I96" s="97">
        <f t="shared" si="10"/>
        <v>-95.02753100000001</v>
      </c>
      <c r="J96" s="220">
        <v>-315.75376818567736</v>
      </c>
      <c r="K96" s="86">
        <f>-Sajarimo!C96</f>
        <v>0</v>
      </c>
      <c r="L96" s="143">
        <f t="shared" si="11"/>
        <v>-410.78129918567737</v>
      </c>
      <c r="M96" s="114">
        <v>577507200</v>
      </c>
      <c r="N96" s="115" t="s">
        <v>161</v>
      </c>
      <c r="O96" s="116" t="s">
        <v>162</v>
      </c>
      <c r="Q96" s="17"/>
      <c r="R96" s="33"/>
    </row>
    <row r="97" spans="1:18" ht="15">
      <c r="A97" s="110">
        <v>413</v>
      </c>
      <c r="B97" s="74" t="s">
        <v>589</v>
      </c>
      <c r="C97" s="56">
        <v>25.85</v>
      </c>
      <c r="D97" s="111">
        <f t="shared" si="8"/>
        <v>0.0053327006983053035</v>
      </c>
      <c r="E97" s="94">
        <f>'El-xarji'!C97</f>
        <v>0</v>
      </c>
      <c r="F97" s="95">
        <f>'Ind-xarji'!C98</f>
        <v>201.63000000000002</v>
      </c>
      <c r="G97" s="112">
        <f t="shared" si="9"/>
        <v>201.63000000000002</v>
      </c>
      <c r="H97" s="100">
        <f>gadaxdebi!C97</f>
        <v>50</v>
      </c>
      <c r="I97" s="97">
        <f t="shared" si="10"/>
        <v>-151.63000000000002</v>
      </c>
      <c r="J97" s="220">
        <v>-214.47780738567724</v>
      </c>
      <c r="K97" s="86">
        <f>-Sajarimo!C97</f>
        <v>0</v>
      </c>
      <c r="L97" s="143">
        <f t="shared" si="11"/>
        <v>-366.10780738567723</v>
      </c>
      <c r="M97" s="114">
        <v>597706000</v>
      </c>
      <c r="N97" s="115" t="s">
        <v>161</v>
      </c>
      <c r="O97" s="116" t="s">
        <v>162</v>
      </c>
      <c r="Q97" s="17"/>
      <c r="R97" s="33"/>
    </row>
    <row r="98" spans="1:19" s="142" customFormat="1" ht="15">
      <c r="A98" s="110">
        <v>414</v>
      </c>
      <c r="B98" s="74" t="s">
        <v>590</v>
      </c>
      <c r="C98" s="56">
        <v>26.2</v>
      </c>
      <c r="D98" s="111">
        <f t="shared" si="8"/>
        <v>0.005404903609114079</v>
      </c>
      <c r="E98" s="304">
        <f>'El-xarji'!C98</f>
        <v>0</v>
      </c>
      <c r="F98" s="263">
        <f>'Ind-xarji'!C99</f>
        <v>204.36</v>
      </c>
      <c r="G98" s="112">
        <f t="shared" si="9"/>
        <v>204.36</v>
      </c>
      <c r="H98" s="101">
        <f>gadaxdebi!C98</f>
        <v>128.09</v>
      </c>
      <c r="I98" s="112">
        <f t="shared" si="10"/>
        <v>-76.27000000000001</v>
      </c>
      <c r="J98" s="304">
        <v>8.152171657261817</v>
      </c>
      <c r="K98" s="304">
        <f>'El-xarji'!I98</f>
        <v>0</v>
      </c>
      <c r="L98" s="143">
        <f t="shared" si="11"/>
        <v>-68.11782834273819</v>
      </c>
      <c r="M98" s="114">
        <v>895425011</v>
      </c>
      <c r="N98" s="115" t="s">
        <v>163</v>
      </c>
      <c r="O98" s="116" t="s">
        <v>164</v>
      </c>
      <c r="Q98" s="219"/>
      <c r="R98" s="267"/>
      <c r="S98" s="219"/>
    </row>
    <row r="99" spans="1:19" s="142" customFormat="1" ht="15">
      <c r="A99" s="110">
        <v>415</v>
      </c>
      <c r="B99" s="74" t="s">
        <v>591</v>
      </c>
      <c r="C99" s="56">
        <v>47.7</v>
      </c>
      <c r="D99" s="111">
        <f t="shared" si="8"/>
        <v>0.009840225273081739</v>
      </c>
      <c r="E99" s="304">
        <f>'El-xarji'!C99</f>
        <v>0</v>
      </c>
      <c r="F99" s="263">
        <f>'Ind-xarji'!C100</f>
        <v>372.06000000000006</v>
      </c>
      <c r="G99" s="112">
        <f t="shared" si="9"/>
        <v>372.06000000000006</v>
      </c>
      <c r="H99" s="101">
        <f>gadaxdebi!C99</f>
        <v>237.51</v>
      </c>
      <c r="I99" s="112">
        <f t="shared" si="10"/>
        <v>-134.55000000000007</v>
      </c>
      <c r="J99" s="304">
        <v>10.528801070663235</v>
      </c>
      <c r="K99" s="304">
        <f>'El-xarji'!I99</f>
        <v>0</v>
      </c>
      <c r="L99" s="143">
        <f t="shared" si="11"/>
        <v>-124.02119892933683</v>
      </c>
      <c r="M99" s="114"/>
      <c r="N99" s="115" t="s">
        <v>163</v>
      </c>
      <c r="O99" s="116" t="s">
        <v>164</v>
      </c>
      <c r="Q99" s="219"/>
      <c r="R99" s="267"/>
      <c r="S99" s="219"/>
    </row>
    <row r="100" spans="1:19" s="142" customFormat="1" ht="15">
      <c r="A100" s="110">
        <v>416</v>
      </c>
      <c r="B100" s="74" t="s">
        <v>592</v>
      </c>
      <c r="C100" s="56">
        <v>48.6</v>
      </c>
      <c r="D100" s="111">
        <f t="shared" si="8"/>
        <v>0.010025889900875733</v>
      </c>
      <c r="E100" s="304">
        <f>'El-xarji'!C100</f>
        <v>74.7180248</v>
      </c>
      <c r="F100" s="263">
        <f>'Ind-xarji'!C101</f>
        <v>379.08000000000004</v>
      </c>
      <c r="G100" s="112">
        <f t="shared" si="9"/>
        <v>453.7980248</v>
      </c>
      <c r="H100" s="101">
        <f>gadaxdebi!C100</f>
        <v>294.4</v>
      </c>
      <c r="I100" s="112">
        <f t="shared" si="10"/>
        <v>-159.39802480000003</v>
      </c>
      <c r="J100" s="304">
        <v>21.532807083318858</v>
      </c>
      <c r="K100" s="304">
        <v>0</v>
      </c>
      <c r="L100" s="143">
        <f t="shared" si="11"/>
        <v>-137.86521771668117</v>
      </c>
      <c r="M100" s="114">
        <v>877774011</v>
      </c>
      <c r="N100" s="115" t="s">
        <v>165</v>
      </c>
      <c r="O100" s="116" t="s">
        <v>166</v>
      </c>
      <c r="Q100" s="219"/>
      <c r="R100" s="267"/>
      <c r="S100" s="219"/>
    </row>
    <row r="101" spans="1:18" ht="15">
      <c r="A101" s="5">
        <v>417</v>
      </c>
      <c r="B101" s="73" t="s">
        <v>593</v>
      </c>
      <c r="C101" s="55">
        <v>27.05</v>
      </c>
      <c r="D101" s="87">
        <f t="shared" si="8"/>
        <v>0.005580253535363963</v>
      </c>
      <c r="E101" s="94">
        <f>'El-xarji'!C101</f>
        <v>13.93993</v>
      </c>
      <c r="F101" s="95">
        <f>'Ind-xarji'!C102</f>
        <v>210.99</v>
      </c>
      <c r="G101" s="97">
        <f t="shared" si="9"/>
        <v>224.92993</v>
      </c>
      <c r="H101" s="100">
        <f>gadaxdebi!C101</f>
        <v>740</v>
      </c>
      <c r="I101" s="97">
        <f t="shared" si="10"/>
        <v>515.07007</v>
      </c>
      <c r="J101" s="220">
        <v>-669.0838780016453</v>
      </c>
      <c r="K101" s="86">
        <f>-Sajarimo!C101</f>
        <v>0</v>
      </c>
      <c r="L101" s="143">
        <f t="shared" si="11"/>
        <v>-154.01380800164532</v>
      </c>
      <c r="M101" s="114">
        <v>577778077</v>
      </c>
      <c r="N101" s="115" t="s">
        <v>167</v>
      </c>
      <c r="O101" s="116" t="s">
        <v>168</v>
      </c>
      <c r="Q101" s="17"/>
      <c r="R101" s="33"/>
    </row>
    <row r="102" spans="1:18" ht="15">
      <c r="A102" s="5">
        <v>418</v>
      </c>
      <c r="B102" s="74" t="s">
        <v>594</v>
      </c>
      <c r="C102" s="55">
        <v>25.7</v>
      </c>
      <c r="D102" s="87">
        <f t="shared" si="8"/>
        <v>0.0053017565936729705</v>
      </c>
      <c r="E102" s="94">
        <f>'El-xarji'!C102</f>
        <v>5.575972</v>
      </c>
      <c r="F102" s="95">
        <f>'Ind-xarji'!C103</f>
        <v>200.46000000000004</v>
      </c>
      <c r="G102" s="97">
        <f t="shared" si="9"/>
        <v>206.03597200000004</v>
      </c>
      <c r="H102" s="100">
        <f>gadaxdebi!C102</f>
        <v>0</v>
      </c>
      <c r="I102" s="97">
        <f t="shared" si="10"/>
        <v>-206.03597200000004</v>
      </c>
      <c r="J102" s="220">
        <v>-1698.5353377586807</v>
      </c>
      <c r="K102" s="86">
        <f>-Sajarimo!C102</f>
        <v>0</v>
      </c>
      <c r="L102" s="143">
        <f t="shared" si="11"/>
        <v>-1904.5713097586809</v>
      </c>
      <c r="M102" s="114">
        <v>599571317</v>
      </c>
      <c r="N102" s="115" t="s">
        <v>169</v>
      </c>
      <c r="O102" s="116" t="s">
        <v>170</v>
      </c>
      <c r="Q102" s="17"/>
      <c r="R102" s="33"/>
    </row>
    <row r="103" spans="1:18" ht="15">
      <c r="A103" s="5">
        <v>419</v>
      </c>
      <c r="B103" s="74" t="s">
        <v>595</v>
      </c>
      <c r="C103" s="55">
        <v>53.35</v>
      </c>
      <c r="D103" s="87">
        <f t="shared" si="8"/>
        <v>0.011005786547566263</v>
      </c>
      <c r="E103" s="94">
        <f>'El-xarji'!C103</f>
        <v>30.1102488</v>
      </c>
      <c r="F103" s="95">
        <f>'Ind-xarji'!C104</f>
        <v>416.13</v>
      </c>
      <c r="G103" s="97">
        <f t="shared" si="9"/>
        <v>446.2402488</v>
      </c>
      <c r="H103" s="100">
        <f>gadaxdebi!C103</f>
        <v>300</v>
      </c>
      <c r="I103" s="97">
        <f t="shared" si="10"/>
        <v>-146.24024880000002</v>
      </c>
      <c r="J103" s="220">
        <v>-1140.4487026683091</v>
      </c>
      <c r="K103" s="86">
        <f>-Sajarimo!C103</f>
        <v>0</v>
      </c>
      <c r="L103" s="143">
        <f t="shared" si="11"/>
        <v>-1286.6889514683091</v>
      </c>
      <c r="M103" s="114">
        <v>577444221</v>
      </c>
      <c r="N103" s="115" t="s">
        <v>171</v>
      </c>
      <c r="O103" s="116" t="s">
        <v>172</v>
      </c>
      <c r="Q103" s="17"/>
      <c r="R103" s="33"/>
    </row>
    <row r="104" spans="1:18" ht="15">
      <c r="A104" s="5">
        <v>420</v>
      </c>
      <c r="B104" s="74" t="s">
        <v>596</v>
      </c>
      <c r="C104" s="55">
        <v>65.95</v>
      </c>
      <c r="D104" s="87">
        <f aca="true" t="shared" si="12" ref="D104:D135">C104/$C$150</f>
        <v>0.013605091336682194</v>
      </c>
      <c r="E104" s="94">
        <f>'El-xarji'!C104</f>
        <v>89.215552</v>
      </c>
      <c r="F104" s="95">
        <f>'Ind-xarji'!C105</f>
        <v>514.4100000000001</v>
      </c>
      <c r="G104" s="97">
        <f aca="true" t="shared" si="13" ref="G104:G135">SUM(E104:F104)</f>
        <v>603.6255520000001</v>
      </c>
      <c r="H104" s="100">
        <f>gadaxdebi!C104</f>
        <v>445</v>
      </c>
      <c r="I104" s="97">
        <f t="shared" si="10"/>
        <v>-158.62555200000008</v>
      </c>
      <c r="J104" s="220">
        <v>-16.160469335991195</v>
      </c>
      <c r="K104" s="86">
        <f>-Sajarimo!C104</f>
        <v>0</v>
      </c>
      <c r="L104" s="143">
        <f t="shared" si="11"/>
        <v>-174.78602133599128</v>
      </c>
      <c r="M104" s="114">
        <v>591271010</v>
      </c>
      <c r="N104" s="115" t="s">
        <v>173</v>
      </c>
      <c r="O104" s="116" t="s">
        <v>174</v>
      </c>
      <c r="Q104" s="17"/>
      <c r="R104" s="33"/>
    </row>
    <row r="105" spans="1:18" ht="15">
      <c r="A105" s="5">
        <v>421</v>
      </c>
      <c r="B105" s="74" t="s">
        <v>597</v>
      </c>
      <c r="C105" s="55">
        <v>91.8</v>
      </c>
      <c r="D105" s="87">
        <f t="shared" si="12"/>
        <v>0.018937792034987497</v>
      </c>
      <c r="E105" s="94">
        <f>'El-xarji'!C105</f>
        <v>2.2303888</v>
      </c>
      <c r="F105" s="95">
        <f>'Ind-xarji'!C106</f>
        <v>716.04</v>
      </c>
      <c r="G105" s="97">
        <f t="shared" si="13"/>
        <v>718.2703888</v>
      </c>
      <c r="H105" s="100">
        <f>gadaxdebi!C105</f>
        <v>470</v>
      </c>
      <c r="I105" s="97">
        <f t="shared" si="10"/>
        <v>-248.27038879999998</v>
      </c>
      <c r="J105" s="220">
        <v>6.645796478332613</v>
      </c>
      <c r="K105" s="86">
        <f>-Sajarimo!C105</f>
        <v>0</v>
      </c>
      <c r="L105" s="143">
        <f t="shared" si="11"/>
        <v>-241.62459232166736</v>
      </c>
      <c r="M105" s="114">
        <v>571403797</v>
      </c>
      <c r="N105" s="115" t="s">
        <v>175</v>
      </c>
      <c r="O105" s="116" t="s">
        <v>176</v>
      </c>
      <c r="Q105" s="17"/>
      <c r="R105" s="33"/>
    </row>
    <row r="106" spans="1:18" ht="15">
      <c r="A106" s="5">
        <v>422</v>
      </c>
      <c r="B106" s="74" t="s">
        <v>598</v>
      </c>
      <c r="C106" s="55">
        <v>25.45</v>
      </c>
      <c r="D106" s="87">
        <f t="shared" si="12"/>
        <v>0.005250183085952416</v>
      </c>
      <c r="E106" s="94">
        <f>'El-xarji'!C106</f>
        <v>22.303888</v>
      </c>
      <c r="F106" s="95">
        <f>'Ind-xarji'!C107</f>
        <v>198.51</v>
      </c>
      <c r="G106" s="97">
        <f t="shared" si="13"/>
        <v>220.813888</v>
      </c>
      <c r="H106" s="100">
        <f>gadaxdebi!C106</f>
        <v>200</v>
      </c>
      <c r="I106" s="97">
        <f t="shared" si="10"/>
        <v>-20.81388799999999</v>
      </c>
      <c r="J106" s="220">
        <v>23.037367952979935</v>
      </c>
      <c r="K106" s="86">
        <f>-Sajarimo!C106</f>
        <v>0</v>
      </c>
      <c r="L106" s="143">
        <f t="shared" si="11"/>
        <v>2.223479952979943</v>
      </c>
      <c r="M106" s="114">
        <v>577427195</v>
      </c>
      <c r="N106" s="115" t="s">
        <v>175</v>
      </c>
      <c r="O106" s="116" t="s">
        <v>176</v>
      </c>
      <c r="Q106" s="17"/>
      <c r="R106" s="33"/>
    </row>
    <row r="107" spans="1:18" ht="15">
      <c r="A107" s="5">
        <v>423</v>
      </c>
      <c r="B107" s="74" t="s">
        <v>540</v>
      </c>
      <c r="C107" s="55">
        <v>49.9</v>
      </c>
      <c r="D107" s="87">
        <f t="shared" si="12"/>
        <v>0.010294072141022615</v>
      </c>
      <c r="E107" s="94">
        <f>'El-xarji'!C107</f>
        <v>74.71802480000001</v>
      </c>
      <c r="F107" s="95">
        <f>'Ind-xarji'!C108</f>
        <v>389.22</v>
      </c>
      <c r="G107" s="97">
        <f t="shared" si="13"/>
        <v>463.93802480000005</v>
      </c>
      <c r="H107" s="100">
        <f>gadaxdebi!C107</f>
        <v>770</v>
      </c>
      <c r="I107" s="97">
        <f t="shared" si="10"/>
        <v>306.06197519999995</v>
      </c>
      <c r="J107" s="220">
        <v>-611.7767102473981</v>
      </c>
      <c r="K107" s="86">
        <f>-Sajarimo!C107</f>
        <v>0</v>
      </c>
      <c r="L107" s="143">
        <f t="shared" si="11"/>
        <v>-305.71473504739816</v>
      </c>
      <c r="M107" s="114"/>
      <c r="N107" s="115" t="s">
        <v>177</v>
      </c>
      <c r="O107" s="116" t="s">
        <v>178</v>
      </c>
      <c r="Q107" s="17"/>
      <c r="R107" s="33"/>
    </row>
    <row r="108" spans="1:18" ht="15">
      <c r="A108" s="5">
        <v>424</v>
      </c>
      <c r="B108" s="73" t="s">
        <v>599</v>
      </c>
      <c r="C108" s="55">
        <v>48.9</v>
      </c>
      <c r="D108" s="87">
        <f t="shared" si="12"/>
        <v>0.010087778110140399</v>
      </c>
      <c r="E108" s="94">
        <f>'El-xarji'!C108</f>
        <v>22.303888</v>
      </c>
      <c r="F108" s="95">
        <f>'Ind-xarji'!C109</f>
        <v>381.42</v>
      </c>
      <c r="G108" s="97">
        <f t="shared" si="13"/>
        <v>403.723888</v>
      </c>
      <c r="H108" s="100">
        <f>gadaxdebi!C108</f>
        <v>264</v>
      </c>
      <c r="I108" s="97">
        <f t="shared" si="10"/>
        <v>-139.723888</v>
      </c>
      <c r="J108" s="220">
        <v>0.3225361992414264</v>
      </c>
      <c r="K108" s="86">
        <f>-Sajarimo!C108</f>
        <v>0</v>
      </c>
      <c r="L108" s="143">
        <f t="shared" si="11"/>
        <v>-139.40135180075856</v>
      </c>
      <c r="M108" s="114">
        <v>899503003</v>
      </c>
      <c r="N108" s="115" t="s">
        <v>179</v>
      </c>
      <c r="O108" s="116" t="s">
        <v>180</v>
      </c>
      <c r="Q108" s="17"/>
      <c r="R108" s="33"/>
    </row>
    <row r="109" spans="1:18" ht="15">
      <c r="A109" s="110">
        <v>425</v>
      </c>
      <c r="B109" s="74" t="s">
        <v>600</v>
      </c>
      <c r="C109" s="56">
        <v>26.2</v>
      </c>
      <c r="D109" s="111">
        <f t="shared" si="12"/>
        <v>0.005404903609114079</v>
      </c>
      <c r="E109" s="94">
        <f>'El-xarji'!C109</f>
        <v>14.2187286</v>
      </c>
      <c r="F109" s="95">
        <f>'Ind-xarji'!C110</f>
        <v>204.36</v>
      </c>
      <c r="G109" s="112">
        <f t="shared" si="13"/>
        <v>218.5787286</v>
      </c>
      <c r="H109" s="101">
        <f>gadaxdebi!C109</f>
        <v>0</v>
      </c>
      <c r="I109" s="112">
        <f t="shared" si="10"/>
        <v>-218.5787286</v>
      </c>
      <c r="J109" s="221">
        <v>-41.323392182001726</v>
      </c>
      <c r="K109" s="113">
        <f>-Sajarimo!C109</f>
        <v>0</v>
      </c>
      <c r="L109" s="143">
        <f t="shared" si="11"/>
        <v>-259.9021207820017</v>
      </c>
      <c r="M109" s="114"/>
      <c r="N109" s="115" t="s">
        <v>181</v>
      </c>
      <c r="O109" s="116" t="s">
        <v>182</v>
      </c>
      <c r="Q109" s="17"/>
      <c r="R109" s="33"/>
    </row>
    <row r="110" spans="1:18" ht="15" thickBot="1">
      <c r="A110" s="117">
        <v>426</v>
      </c>
      <c r="B110" s="118" t="s">
        <v>600</v>
      </c>
      <c r="C110" s="119">
        <v>26.2</v>
      </c>
      <c r="D110" s="120">
        <f t="shared" si="12"/>
        <v>0.005404903609114079</v>
      </c>
      <c r="E110" s="94">
        <f>'El-xarji'!C110</f>
        <v>0</v>
      </c>
      <c r="F110" s="95">
        <f>'Ind-xarji'!C111</f>
        <v>204.36</v>
      </c>
      <c r="G110" s="122">
        <f t="shared" si="13"/>
        <v>204.36</v>
      </c>
      <c r="H110" s="123">
        <f>gadaxdebi!C110</f>
        <v>0</v>
      </c>
      <c r="I110" s="122">
        <f t="shared" si="10"/>
        <v>-204.36</v>
      </c>
      <c r="J110" s="225">
        <v>-14.234528182001554</v>
      </c>
      <c r="K110" s="226">
        <f>-Sajarimo!C110</f>
        <v>0</v>
      </c>
      <c r="L110" s="143">
        <f t="shared" si="11"/>
        <v>-218.59452818200157</v>
      </c>
      <c r="M110" s="124"/>
      <c r="N110" s="125" t="s">
        <v>183</v>
      </c>
      <c r="O110" s="126" t="s">
        <v>184</v>
      </c>
      <c r="Q110" s="17"/>
      <c r="R110" s="33"/>
    </row>
    <row r="111" spans="1:18" ht="15">
      <c r="A111" s="164">
        <v>501</v>
      </c>
      <c r="B111" s="165" t="s">
        <v>236</v>
      </c>
      <c r="C111" s="166">
        <v>22.2</v>
      </c>
      <c r="D111" s="167">
        <f t="shared" si="12"/>
        <v>0.004579727485585211</v>
      </c>
      <c r="E111" s="94">
        <f>'El-xarji'!C111</f>
        <v>61.33569200000001</v>
      </c>
      <c r="F111" s="95">
        <f>'Ind-xarji'!C112</f>
        <v>173.16</v>
      </c>
      <c r="G111" s="168">
        <f t="shared" si="13"/>
        <v>234.49569200000002</v>
      </c>
      <c r="H111" s="128">
        <f>gadaxdebi!C111</f>
        <v>165</v>
      </c>
      <c r="I111" s="168">
        <f t="shared" si="10"/>
        <v>-69.49569200000002</v>
      </c>
      <c r="J111" s="222">
        <v>3.89043580456422</v>
      </c>
      <c r="K111" s="141">
        <f>-Sajarimo!C111</f>
        <v>0</v>
      </c>
      <c r="L111" s="143">
        <f t="shared" si="11"/>
        <v>-65.6052561954358</v>
      </c>
      <c r="M111" s="153"/>
      <c r="N111" s="154"/>
      <c r="O111" s="172" t="s">
        <v>236</v>
      </c>
      <c r="Q111" s="17"/>
      <c r="R111" s="33"/>
    </row>
    <row r="112" spans="1:18" ht="15">
      <c r="A112" s="5">
        <v>502</v>
      </c>
      <c r="B112" s="73" t="s">
        <v>601</v>
      </c>
      <c r="C112" s="55">
        <v>22.2</v>
      </c>
      <c r="D112" s="87">
        <f t="shared" si="12"/>
        <v>0.004579727485585211</v>
      </c>
      <c r="E112" s="94">
        <f>'El-xarji'!C112</f>
        <v>0</v>
      </c>
      <c r="F112" s="95">
        <f>'Ind-xarji'!C113</f>
        <v>173.16</v>
      </c>
      <c r="G112" s="97">
        <f t="shared" si="13"/>
        <v>173.16</v>
      </c>
      <c r="H112" s="100">
        <f>gadaxdebi!C112</f>
        <v>100</v>
      </c>
      <c r="I112" s="97">
        <f t="shared" si="10"/>
        <v>-73.16</v>
      </c>
      <c r="J112" s="220">
        <v>-1604.7263029954356</v>
      </c>
      <c r="K112" s="86">
        <f>-Sajarimo!C112</f>
        <v>0</v>
      </c>
      <c r="L112" s="143">
        <f t="shared" si="11"/>
        <v>-1677.8863029954357</v>
      </c>
      <c r="M112" s="114"/>
      <c r="N112" s="115" t="s">
        <v>185</v>
      </c>
      <c r="O112" s="116" t="s">
        <v>186</v>
      </c>
      <c r="Q112" s="17"/>
      <c r="R112" s="33"/>
    </row>
    <row r="113" spans="1:18" ht="15">
      <c r="A113" s="5">
        <v>503</v>
      </c>
      <c r="B113" s="73" t="s">
        <v>602</v>
      </c>
      <c r="C113" s="55">
        <v>22.2</v>
      </c>
      <c r="D113" s="87">
        <f t="shared" si="12"/>
        <v>0.004579727485585211</v>
      </c>
      <c r="E113" s="94">
        <f>'El-xarji'!C113</f>
        <v>0</v>
      </c>
      <c r="F113" s="95">
        <f>'Ind-xarji'!C114</f>
        <v>173.16</v>
      </c>
      <c r="G113" s="97">
        <f t="shared" si="13"/>
        <v>173.16</v>
      </c>
      <c r="H113" s="100">
        <f>gadaxdebi!C113</f>
        <v>0</v>
      </c>
      <c r="I113" s="97">
        <f t="shared" si="10"/>
        <v>-173.16</v>
      </c>
      <c r="J113" s="220">
        <v>-2522.862004795436</v>
      </c>
      <c r="K113" s="86">
        <f>-Sajarimo!C113</f>
        <v>0</v>
      </c>
      <c r="L113" s="143">
        <f t="shared" si="11"/>
        <v>-2696.022004795436</v>
      </c>
      <c r="M113" s="114">
        <v>599533085</v>
      </c>
      <c r="N113" s="115" t="s">
        <v>151</v>
      </c>
      <c r="O113" s="116" t="s">
        <v>152</v>
      </c>
      <c r="Q113" s="17"/>
      <c r="R113" s="33"/>
    </row>
    <row r="114" spans="1:18" ht="15">
      <c r="A114" s="5">
        <v>504</v>
      </c>
      <c r="B114" s="73" t="s">
        <v>602</v>
      </c>
      <c r="C114" s="55">
        <v>22.2</v>
      </c>
      <c r="D114" s="87">
        <f t="shared" si="12"/>
        <v>0.004579727485585211</v>
      </c>
      <c r="E114" s="94">
        <f>'El-xarji'!C114</f>
        <v>0</v>
      </c>
      <c r="F114" s="95">
        <f>'Ind-xarji'!C115</f>
        <v>173.16</v>
      </c>
      <c r="G114" s="97">
        <f t="shared" si="13"/>
        <v>173.16</v>
      </c>
      <c r="H114" s="100">
        <f>gadaxdebi!C114</f>
        <v>0</v>
      </c>
      <c r="I114" s="97">
        <f t="shared" si="10"/>
        <v>-173.16</v>
      </c>
      <c r="J114" s="220">
        <v>-3495.4198021954358</v>
      </c>
      <c r="K114" s="86">
        <f>-Sajarimo!C114</f>
        <v>0</v>
      </c>
      <c r="L114" s="143">
        <f t="shared" si="11"/>
        <v>-3668.5798021954356</v>
      </c>
      <c r="M114" s="114"/>
      <c r="N114" s="115" t="s">
        <v>151</v>
      </c>
      <c r="O114" s="116" t="s">
        <v>152</v>
      </c>
      <c r="Q114" s="17"/>
      <c r="R114" s="33"/>
    </row>
    <row r="115" spans="1:18" ht="15">
      <c r="A115" s="5">
        <v>505</v>
      </c>
      <c r="B115" s="73" t="s">
        <v>603</v>
      </c>
      <c r="C115" s="55">
        <v>22.2</v>
      </c>
      <c r="D115" s="87">
        <f t="shared" si="12"/>
        <v>0.004579727485585211</v>
      </c>
      <c r="E115" s="94">
        <f>'El-xarji'!C115</f>
        <v>39.031804</v>
      </c>
      <c r="F115" s="95">
        <f>'Ind-xarji'!C116</f>
        <v>173.16</v>
      </c>
      <c r="G115" s="97">
        <f t="shared" si="13"/>
        <v>212.191804</v>
      </c>
      <c r="H115" s="100">
        <f>gadaxdebi!C115</f>
        <v>0</v>
      </c>
      <c r="I115" s="97">
        <f t="shared" si="10"/>
        <v>-212.191804</v>
      </c>
      <c r="J115" s="220">
        <v>-275.2135639954359</v>
      </c>
      <c r="K115" s="86">
        <f>-Sajarimo!C115</f>
        <v>0</v>
      </c>
      <c r="L115" s="143">
        <f t="shared" si="11"/>
        <v>-487.4053679954359</v>
      </c>
      <c r="M115" s="114">
        <v>577905521</v>
      </c>
      <c r="N115" s="115" t="s">
        <v>187</v>
      </c>
      <c r="O115" s="116" t="s">
        <v>188</v>
      </c>
      <c r="Q115" s="17"/>
      <c r="R115" s="33"/>
    </row>
    <row r="116" spans="1:18" ht="15">
      <c r="A116" s="5">
        <v>506</v>
      </c>
      <c r="B116" s="73" t="s">
        <v>647</v>
      </c>
      <c r="C116" s="55">
        <v>22.2</v>
      </c>
      <c r="D116" s="87">
        <f t="shared" si="12"/>
        <v>0.004579727485585211</v>
      </c>
      <c r="E116" s="94">
        <f>'El-xarji'!C116</f>
        <v>0.8363958</v>
      </c>
      <c r="F116" s="95">
        <f>'Ind-xarji'!C117</f>
        <v>173.16</v>
      </c>
      <c r="G116" s="97">
        <f t="shared" si="13"/>
        <v>173.9963958</v>
      </c>
      <c r="H116" s="100">
        <f>gadaxdebi!C116</f>
        <v>440</v>
      </c>
      <c r="I116" s="97">
        <f t="shared" si="10"/>
        <v>266.00360420000004</v>
      </c>
      <c r="J116" s="220">
        <v>-2615.5952011954355</v>
      </c>
      <c r="K116" s="86">
        <f>-Sajarimo!C116</f>
        <v>0</v>
      </c>
      <c r="L116" s="143">
        <f t="shared" si="11"/>
        <v>-2349.5915969954353</v>
      </c>
      <c r="M116" s="114"/>
      <c r="N116" s="115" t="s">
        <v>87</v>
      </c>
      <c r="O116" s="116" t="s">
        <v>88</v>
      </c>
      <c r="Q116" s="17"/>
      <c r="R116" s="33"/>
    </row>
    <row r="117" spans="1:18" ht="15">
      <c r="A117" s="5">
        <v>507</v>
      </c>
      <c r="B117" s="73" t="s">
        <v>604</v>
      </c>
      <c r="C117" s="55">
        <v>22.2</v>
      </c>
      <c r="D117" s="87">
        <f t="shared" si="12"/>
        <v>0.004579727485585211</v>
      </c>
      <c r="E117" s="94">
        <f>'El-xarji'!C117</f>
        <v>3.9031804</v>
      </c>
      <c r="F117" s="95">
        <f>'Ind-xarji'!C118</f>
        <v>173.16</v>
      </c>
      <c r="G117" s="97">
        <f t="shared" si="13"/>
        <v>177.0631804</v>
      </c>
      <c r="H117" s="100">
        <f>gadaxdebi!C117</f>
        <v>0</v>
      </c>
      <c r="I117" s="97">
        <f t="shared" si="10"/>
        <v>-177.0631804</v>
      </c>
      <c r="J117" s="220">
        <v>-676.5509933954357</v>
      </c>
      <c r="K117" s="86">
        <f>-Sajarimo!C117</f>
        <v>0</v>
      </c>
      <c r="L117" s="143">
        <f t="shared" si="11"/>
        <v>-853.6141737954357</v>
      </c>
      <c r="M117" s="114">
        <v>599258455</v>
      </c>
      <c r="N117" s="115" t="s">
        <v>189</v>
      </c>
      <c r="O117" s="116" t="s">
        <v>190</v>
      </c>
      <c r="Q117" s="17"/>
      <c r="R117" s="33"/>
    </row>
    <row r="118" spans="1:18" ht="15">
      <c r="A118" s="5">
        <v>508</v>
      </c>
      <c r="B118" s="74" t="s">
        <v>605</v>
      </c>
      <c r="C118" s="55">
        <v>22.2</v>
      </c>
      <c r="D118" s="87">
        <f t="shared" si="12"/>
        <v>0.004579727485585211</v>
      </c>
      <c r="E118" s="94">
        <f>'El-xarji'!C118</f>
        <v>0</v>
      </c>
      <c r="F118" s="95">
        <f>'Ind-xarji'!C119</f>
        <v>173.16</v>
      </c>
      <c r="G118" s="97">
        <f t="shared" si="13"/>
        <v>173.16</v>
      </c>
      <c r="H118" s="100">
        <f>gadaxdebi!C118</f>
        <v>116</v>
      </c>
      <c r="I118" s="97">
        <f t="shared" si="10"/>
        <v>-57.16</v>
      </c>
      <c r="J118" s="220">
        <v>-0.0023641954356889983</v>
      </c>
      <c r="K118" s="86">
        <f>-Sajarimo!C118</f>
        <v>0</v>
      </c>
      <c r="L118" s="143">
        <f t="shared" si="11"/>
        <v>-57.162364195435686</v>
      </c>
      <c r="M118" s="114">
        <v>558557638</v>
      </c>
      <c r="N118" s="115" t="s">
        <v>191</v>
      </c>
      <c r="O118" s="116" t="s">
        <v>192</v>
      </c>
      <c r="Q118" s="17"/>
      <c r="R118" s="33"/>
    </row>
    <row r="119" spans="1:18" ht="15">
      <c r="A119" s="5">
        <v>509</v>
      </c>
      <c r="B119" s="74" t="s">
        <v>409</v>
      </c>
      <c r="C119" s="55">
        <v>102.55</v>
      </c>
      <c r="D119" s="87">
        <f t="shared" si="12"/>
        <v>0.021155452866971326</v>
      </c>
      <c r="E119" s="94">
        <f>'El-xarji'!C119</f>
        <v>0</v>
      </c>
      <c r="F119" s="95">
        <f>'Ind-xarji'!C120</f>
        <v>799.89</v>
      </c>
      <c r="G119" s="97">
        <f t="shared" si="13"/>
        <v>799.89</v>
      </c>
      <c r="H119" s="100">
        <f>gadaxdebi!C119</f>
        <v>0</v>
      </c>
      <c r="I119" s="97">
        <f t="shared" si="10"/>
        <v>-799.89</v>
      </c>
      <c r="J119" s="220">
        <v>-10010.025842323063</v>
      </c>
      <c r="K119" s="86">
        <f>-Sajarimo!C119</f>
        <v>0</v>
      </c>
      <c r="L119" s="143">
        <f t="shared" si="11"/>
        <v>-10809.915842323062</v>
      </c>
      <c r="M119" s="114"/>
      <c r="N119" s="115" t="s">
        <v>193</v>
      </c>
      <c r="O119" s="116" t="s">
        <v>194</v>
      </c>
      <c r="Q119" s="17"/>
      <c r="R119" s="33"/>
    </row>
    <row r="120" spans="1:18" ht="15">
      <c r="A120" s="5">
        <v>510</v>
      </c>
      <c r="B120" s="74" t="s">
        <v>606</v>
      </c>
      <c r="C120" s="55">
        <v>22.2</v>
      </c>
      <c r="D120" s="87">
        <f t="shared" si="12"/>
        <v>0.004579727485585211</v>
      </c>
      <c r="E120" s="94">
        <f>'El-xarji'!C120</f>
        <v>4.7395762</v>
      </c>
      <c r="F120" s="95">
        <f>'Ind-xarji'!C121</f>
        <v>173.16</v>
      </c>
      <c r="G120" s="97">
        <f t="shared" si="13"/>
        <v>177.89957619999998</v>
      </c>
      <c r="H120" s="100">
        <f>gadaxdebi!C120</f>
        <v>0</v>
      </c>
      <c r="I120" s="97">
        <f t="shared" si="10"/>
        <v>-177.89957619999998</v>
      </c>
      <c r="J120" s="220">
        <v>53.16237340456405</v>
      </c>
      <c r="K120" s="86">
        <f>-Sajarimo!C120</f>
        <v>0</v>
      </c>
      <c r="L120" s="143">
        <f t="shared" si="11"/>
        <v>-124.73720279543593</v>
      </c>
      <c r="M120" s="114">
        <v>599150103</v>
      </c>
      <c r="N120" s="115" t="s">
        <v>195</v>
      </c>
      <c r="O120" s="116" t="s">
        <v>196</v>
      </c>
      <c r="Q120" s="17"/>
      <c r="R120" s="33"/>
    </row>
    <row r="121" spans="1:18" ht="15">
      <c r="A121" s="5">
        <v>511</v>
      </c>
      <c r="B121" s="74" t="s">
        <v>606</v>
      </c>
      <c r="C121" s="55">
        <v>22.2</v>
      </c>
      <c r="D121" s="87">
        <f t="shared" si="12"/>
        <v>0.004579727485585211</v>
      </c>
      <c r="E121" s="94">
        <f>'El-xarji'!C121</f>
        <v>0</v>
      </c>
      <c r="F121" s="95">
        <f>'Ind-xarji'!C122</f>
        <v>173.16</v>
      </c>
      <c r="G121" s="97">
        <f t="shared" si="13"/>
        <v>173.16</v>
      </c>
      <c r="H121" s="100">
        <f>gadaxdebi!C121</f>
        <v>0</v>
      </c>
      <c r="I121" s="97">
        <f t="shared" si="10"/>
        <v>-173.16</v>
      </c>
      <c r="J121" s="220">
        <v>31.50799520456428</v>
      </c>
      <c r="K121" s="86">
        <f>-Sajarimo!C121</f>
        <v>0</v>
      </c>
      <c r="L121" s="143">
        <f t="shared" si="11"/>
        <v>-141.65200479543572</v>
      </c>
      <c r="M121" s="114"/>
      <c r="N121" s="115" t="s">
        <v>197</v>
      </c>
      <c r="O121" s="116" t="s">
        <v>198</v>
      </c>
      <c r="Q121" s="17"/>
      <c r="R121" s="33"/>
    </row>
    <row r="122" spans="1:18" ht="15">
      <c r="A122" s="5">
        <v>512</v>
      </c>
      <c r="B122" s="74" t="s">
        <v>607</v>
      </c>
      <c r="C122" s="55">
        <v>22.2</v>
      </c>
      <c r="D122" s="87">
        <f t="shared" si="12"/>
        <v>0.004579727485585211</v>
      </c>
      <c r="E122" s="94">
        <f>'El-xarji'!C122</f>
        <v>0</v>
      </c>
      <c r="F122" s="95">
        <f>'Ind-xarji'!C123</f>
        <v>173.16</v>
      </c>
      <c r="G122" s="97">
        <f t="shared" si="13"/>
        <v>173.16</v>
      </c>
      <c r="H122" s="100">
        <f>gadaxdebi!C122</f>
        <v>0</v>
      </c>
      <c r="I122" s="97">
        <f t="shared" si="10"/>
        <v>-173.16</v>
      </c>
      <c r="J122" s="220">
        <v>-582.5132131954356</v>
      </c>
      <c r="K122" s="86">
        <f>-Sajarimo!C122</f>
        <v>0</v>
      </c>
      <c r="L122" s="143">
        <f t="shared" si="11"/>
        <v>-755.6732131954356</v>
      </c>
      <c r="M122" s="114">
        <v>599555997</v>
      </c>
      <c r="N122" s="115" t="s">
        <v>199</v>
      </c>
      <c r="O122" s="116" t="s">
        <v>200</v>
      </c>
      <c r="Q122" s="17"/>
      <c r="R122" s="33"/>
    </row>
    <row r="123" spans="1:18" ht="15">
      <c r="A123" s="5">
        <v>513</v>
      </c>
      <c r="B123" s="74" t="s">
        <v>607</v>
      </c>
      <c r="C123" s="55">
        <v>22.2</v>
      </c>
      <c r="D123" s="87">
        <f t="shared" si="12"/>
        <v>0.004579727485585211</v>
      </c>
      <c r="E123" s="94">
        <f>'El-xarji'!C123</f>
        <v>0</v>
      </c>
      <c r="F123" s="95">
        <f>'Ind-xarji'!C124</f>
        <v>173.16</v>
      </c>
      <c r="G123" s="97">
        <f t="shared" si="13"/>
        <v>173.16</v>
      </c>
      <c r="H123" s="100">
        <f>gadaxdebi!C123</f>
        <v>0</v>
      </c>
      <c r="I123" s="97">
        <f t="shared" si="10"/>
        <v>-173.16</v>
      </c>
      <c r="J123" s="220">
        <v>-564.0651909954356</v>
      </c>
      <c r="K123" s="86">
        <f>-Sajarimo!C123</f>
        <v>0</v>
      </c>
      <c r="L123" s="143">
        <f t="shared" si="11"/>
        <v>-737.2251909954356</v>
      </c>
      <c r="M123" s="114"/>
      <c r="N123" s="115" t="s">
        <v>199</v>
      </c>
      <c r="O123" s="116" t="s">
        <v>200</v>
      </c>
      <c r="Q123" s="17"/>
      <c r="R123" s="33"/>
    </row>
    <row r="124" spans="1:18" ht="15">
      <c r="A124" s="5">
        <v>514</v>
      </c>
      <c r="B124" s="74" t="s">
        <v>608</v>
      </c>
      <c r="C124" s="55">
        <v>42.4</v>
      </c>
      <c r="D124" s="87">
        <f t="shared" si="12"/>
        <v>0.008746866909405989</v>
      </c>
      <c r="E124" s="94">
        <f>'El-xarji'!C124</f>
        <v>11.7095412</v>
      </c>
      <c r="F124" s="95">
        <f>'Ind-xarji'!C125</f>
        <v>330.71999999999997</v>
      </c>
      <c r="G124" s="97">
        <f t="shared" si="13"/>
        <v>342.42954119999996</v>
      </c>
      <c r="H124" s="100">
        <f>gadaxdebi!C124</f>
        <v>200</v>
      </c>
      <c r="I124" s="97">
        <f t="shared" si="10"/>
        <v>-142.42954119999996</v>
      </c>
      <c r="J124" s="220">
        <v>-72.41019909758882</v>
      </c>
      <c r="K124" s="86">
        <f>-Sajarimo!C124</f>
        <v>0</v>
      </c>
      <c r="L124" s="143">
        <f t="shared" si="11"/>
        <v>-214.83974029758878</v>
      </c>
      <c r="M124" s="114">
        <v>899145627</v>
      </c>
      <c r="N124" s="115" t="s">
        <v>201</v>
      </c>
      <c r="O124" s="116" t="s">
        <v>202</v>
      </c>
      <c r="Q124" s="17"/>
      <c r="R124" s="33"/>
    </row>
    <row r="125" spans="1:18" ht="15">
      <c r="A125" s="5">
        <v>515</v>
      </c>
      <c r="B125" s="74" t="s">
        <v>609</v>
      </c>
      <c r="C125" s="55">
        <v>28.5</v>
      </c>
      <c r="D125" s="87">
        <f t="shared" si="12"/>
        <v>0.005879379880143177</v>
      </c>
      <c r="E125" s="94">
        <f>'El-xarji'!C125</f>
        <v>0</v>
      </c>
      <c r="F125" s="95">
        <f>'Ind-xarji'!C126</f>
        <v>222.3</v>
      </c>
      <c r="G125" s="97">
        <f t="shared" si="13"/>
        <v>222.3</v>
      </c>
      <c r="H125" s="100">
        <f>gadaxdebi!C125</f>
        <v>600</v>
      </c>
      <c r="I125" s="97">
        <f t="shared" si="10"/>
        <v>377.7</v>
      </c>
      <c r="J125" s="220">
        <v>-512.8696209292752</v>
      </c>
      <c r="K125" s="86">
        <f>-Sajarimo!C125</f>
        <v>0</v>
      </c>
      <c r="L125" s="143">
        <f aca="true" t="shared" si="14" ref="L125:L149">I125+J125+K125</f>
        <v>-135.16962092927525</v>
      </c>
      <c r="M125" s="114">
        <v>577960202</v>
      </c>
      <c r="N125" s="115" t="s">
        <v>203</v>
      </c>
      <c r="O125" s="116" t="s">
        <v>204</v>
      </c>
      <c r="Q125" s="17"/>
      <c r="R125" s="33"/>
    </row>
    <row r="126" spans="1:18" ht="15">
      <c r="A126" s="5">
        <v>516</v>
      </c>
      <c r="B126" s="74" t="s">
        <v>610</v>
      </c>
      <c r="C126" s="55">
        <v>22.2</v>
      </c>
      <c r="D126" s="87">
        <f t="shared" si="12"/>
        <v>0.004579727485585211</v>
      </c>
      <c r="E126" s="94">
        <f>'El-xarji'!C126</f>
        <v>0</v>
      </c>
      <c r="F126" s="95">
        <f>'Ind-xarji'!C127</f>
        <v>173.16</v>
      </c>
      <c r="G126" s="97">
        <f t="shared" si="13"/>
        <v>173.16</v>
      </c>
      <c r="H126" s="100">
        <f>gadaxdebi!C126</f>
        <v>250</v>
      </c>
      <c r="I126" s="97">
        <f t="shared" si="10"/>
        <v>76.84</v>
      </c>
      <c r="J126" s="220">
        <v>-181.00400039543587</v>
      </c>
      <c r="K126" s="86">
        <f>-Sajarimo!C126</f>
        <v>0</v>
      </c>
      <c r="L126" s="143">
        <f t="shared" si="14"/>
        <v>-104.16400039543586</v>
      </c>
      <c r="M126" s="114"/>
      <c r="N126" s="115" t="s">
        <v>205</v>
      </c>
      <c r="O126" s="116" t="s">
        <v>206</v>
      </c>
      <c r="Q126" s="17"/>
      <c r="R126" s="33"/>
    </row>
    <row r="127" spans="1:18" ht="12.75">
      <c r="A127" s="110">
        <v>517</v>
      </c>
      <c r="B127" s="116" t="s">
        <v>239</v>
      </c>
      <c r="C127" s="56">
        <v>22.2</v>
      </c>
      <c r="D127" s="111">
        <f t="shared" si="12"/>
        <v>0.004579727485585211</v>
      </c>
      <c r="E127" s="94">
        <f>'El-xarji'!C127</f>
        <v>0</v>
      </c>
      <c r="F127" s="95">
        <f>'Ind-xarji'!C128</f>
        <v>173.16</v>
      </c>
      <c r="G127" s="97">
        <f>SUM(E127:F127)</f>
        <v>173.16</v>
      </c>
      <c r="H127" s="100">
        <f>gadaxdebi!C127</f>
        <v>0</v>
      </c>
      <c r="I127" s="97">
        <f>H127-G127</f>
        <v>-173.16</v>
      </c>
      <c r="J127" s="220">
        <v>-119.0977308407243</v>
      </c>
      <c r="K127" s="86">
        <f>-Sajarimo!C127</f>
        <v>0</v>
      </c>
      <c r="L127" s="143">
        <f t="shared" si="14"/>
        <v>-292.2577308407243</v>
      </c>
      <c r="M127" s="114"/>
      <c r="N127" s="115"/>
      <c r="O127" s="116" t="s">
        <v>239</v>
      </c>
      <c r="Q127" s="17"/>
      <c r="R127" s="33"/>
    </row>
    <row r="128" spans="1:18" ht="12.75">
      <c r="A128" s="110">
        <v>518</v>
      </c>
      <c r="B128" s="116" t="s">
        <v>239</v>
      </c>
      <c r="C128" s="56">
        <v>22.2</v>
      </c>
      <c r="D128" s="111">
        <f t="shared" si="12"/>
        <v>0.004579727485585211</v>
      </c>
      <c r="E128" s="94">
        <f>'El-xarji'!C128</f>
        <v>0</v>
      </c>
      <c r="F128" s="95">
        <f>'Ind-xarji'!C129</f>
        <v>173.16</v>
      </c>
      <c r="G128" s="97">
        <f>SUM(E128:F128)</f>
        <v>173.16</v>
      </c>
      <c r="H128" s="100">
        <f>gadaxdebi!C128</f>
        <v>0</v>
      </c>
      <c r="I128" s="97">
        <f>H128-G128</f>
        <v>-173.16</v>
      </c>
      <c r="J128" s="220">
        <v>-101.39791284072422</v>
      </c>
      <c r="K128" s="86">
        <f>-Sajarimo!C128</f>
        <v>0</v>
      </c>
      <c r="L128" s="143">
        <f t="shared" si="14"/>
        <v>-274.5579128407242</v>
      </c>
      <c r="M128" s="114"/>
      <c r="N128" s="115"/>
      <c r="O128" s="116" t="s">
        <v>239</v>
      </c>
      <c r="Q128" s="17"/>
      <c r="R128" s="33"/>
    </row>
    <row r="129" spans="1:18" ht="15">
      <c r="A129" s="5">
        <v>519</v>
      </c>
      <c r="B129" s="74" t="s">
        <v>611</v>
      </c>
      <c r="C129" s="55">
        <v>22.2</v>
      </c>
      <c r="D129" s="87">
        <f t="shared" si="12"/>
        <v>0.004579727485585211</v>
      </c>
      <c r="E129" s="94">
        <f>'El-xarji'!C129</f>
        <v>85.8699688</v>
      </c>
      <c r="F129" s="95">
        <f>'Ind-xarji'!C130</f>
        <v>173.16</v>
      </c>
      <c r="G129" s="97">
        <f t="shared" si="13"/>
        <v>259.0299688</v>
      </c>
      <c r="H129" s="100">
        <f>gadaxdebi!C129</f>
        <v>600</v>
      </c>
      <c r="I129" s="97">
        <f t="shared" si="10"/>
        <v>340.9700312</v>
      </c>
      <c r="J129" s="220">
        <v>-452.09968359543564</v>
      </c>
      <c r="K129" s="86">
        <f>-Sajarimo!C129</f>
        <v>0</v>
      </c>
      <c r="L129" s="143">
        <f t="shared" si="14"/>
        <v>-111.12965239543564</v>
      </c>
      <c r="M129" s="114">
        <v>599577478</v>
      </c>
      <c r="N129" s="115" t="s">
        <v>207</v>
      </c>
      <c r="O129" s="116" t="s">
        <v>208</v>
      </c>
      <c r="Q129" s="17"/>
      <c r="R129" s="33"/>
    </row>
    <row r="130" spans="1:18" ht="15">
      <c r="A130" s="5">
        <v>520</v>
      </c>
      <c r="B130" s="74" t="s">
        <v>612</v>
      </c>
      <c r="C130" s="55">
        <v>22.2</v>
      </c>
      <c r="D130" s="87">
        <f t="shared" si="12"/>
        <v>0.004579727485585211</v>
      </c>
      <c r="E130" s="94">
        <f>'El-xarji'!C130</f>
        <v>0</v>
      </c>
      <c r="F130" s="95">
        <f>'Ind-xarji'!C131</f>
        <v>173.16</v>
      </c>
      <c r="G130" s="97">
        <f t="shared" si="13"/>
        <v>173.16</v>
      </c>
      <c r="H130" s="100">
        <f>gadaxdebi!C130</f>
        <v>790</v>
      </c>
      <c r="I130" s="97">
        <f t="shared" si="10"/>
        <v>616.84</v>
      </c>
      <c r="J130" s="220">
        <v>-674.5620047954358</v>
      </c>
      <c r="K130" s="86">
        <f>-Sajarimo!C130</f>
        <v>0</v>
      </c>
      <c r="L130" s="143">
        <f t="shared" si="14"/>
        <v>-57.72200479543574</v>
      </c>
      <c r="M130" s="114"/>
      <c r="N130" s="115" t="s">
        <v>207</v>
      </c>
      <c r="O130" s="116" t="s">
        <v>208</v>
      </c>
      <c r="Q130" s="17"/>
      <c r="R130" s="33"/>
    </row>
    <row r="131" spans="1:18" ht="15">
      <c r="A131" s="110">
        <v>521</v>
      </c>
      <c r="B131" s="74" t="s">
        <v>250</v>
      </c>
      <c r="C131" s="56">
        <v>22.2</v>
      </c>
      <c r="D131" s="111">
        <f t="shared" si="12"/>
        <v>0.004579727485585211</v>
      </c>
      <c r="E131" s="94">
        <f>'El-xarji'!C131</f>
        <v>15.8915202</v>
      </c>
      <c r="F131" s="95">
        <f>'Ind-xarji'!C132</f>
        <v>173.16</v>
      </c>
      <c r="G131" s="112">
        <f t="shared" si="13"/>
        <v>189.0515202</v>
      </c>
      <c r="H131" s="101">
        <f>gadaxdebi!C131</f>
        <v>150</v>
      </c>
      <c r="I131" s="112">
        <f t="shared" si="10"/>
        <v>-39.0515202</v>
      </c>
      <c r="J131" s="220">
        <v>318.4516300045642</v>
      </c>
      <c r="K131" s="113">
        <f>-Sajarimo!C131</f>
        <v>0</v>
      </c>
      <c r="L131" s="143">
        <f t="shared" si="14"/>
        <v>279.4001098045642</v>
      </c>
      <c r="M131" s="114">
        <v>574743355</v>
      </c>
      <c r="N131" s="160"/>
      <c r="O131" s="161" t="s">
        <v>248</v>
      </c>
      <c r="Q131" s="17"/>
      <c r="R131" s="33"/>
    </row>
    <row r="132" spans="1:18" ht="15">
      <c r="A132" s="5">
        <v>522</v>
      </c>
      <c r="B132" s="74" t="s">
        <v>613</v>
      </c>
      <c r="C132" s="55">
        <v>22.9</v>
      </c>
      <c r="D132" s="87">
        <f t="shared" si="12"/>
        <v>0.004724133307202763</v>
      </c>
      <c r="E132" s="94">
        <f>'El-xarji'!C132</f>
        <v>15.0551244</v>
      </c>
      <c r="F132" s="95">
        <f>'Ind-xarji'!C133</f>
        <v>178.62</v>
      </c>
      <c r="G132" s="97">
        <f t="shared" si="13"/>
        <v>193.67512440000002</v>
      </c>
      <c r="H132" s="100">
        <f>gadaxdebi!C132</f>
        <v>200</v>
      </c>
      <c r="I132" s="97">
        <f t="shared" si="10"/>
        <v>6.324875599999984</v>
      </c>
      <c r="J132" s="220">
        <v>100.09078221191612</v>
      </c>
      <c r="K132" s="86">
        <f>-Sajarimo!C132</f>
        <v>0</v>
      </c>
      <c r="L132" s="143">
        <f t="shared" si="14"/>
        <v>106.4156578119161</v>
      </c>
      <c r="M132" s="114">
        <v>595554142</v>
      </c>
      <c r="N132" s="115" t="s">
        <v>209</v>
      </c>
      <c r="O132" s="116" t="s">
        <v>210</v>
      </c>
      <c r="Q132" s="17"/>
      <c r="R132" s="33"/>
    </row>
    <row r="133" spans="1:18" ht="15">
      <c r="A133" s="5">
        <v>523</v>
      </c>
      <c r="B133" s="74" t="s">
        <v>614</v>
      </c>
      <c r="C133" s="55">
        <v>22.3</v>
      </c>
      <c r="D133" s="87">
        <f t="shared" si="12"/>
        <v>0.004600356888673433</v>
      </c>
      <c r="E133" s="94">
        <f>'El-xarji'!C133</f>
        <v>157.52120900000003</v>
      </c>
      <c r="F133" s="95">
        <f>'Ind-xarji'!C134</f>
        <v>173.94</v>
      </c>
      <c r="G133" s="97">
        <f t="shared" si="13"/>
        <v>331.46120900000005</v>
      </c>
      <c r="H133" s="100">
        <f>gadaxdebi!C133</f>
        <v>1100</v>
      </c>
      <c r="I133" s="97">
        <f t="shared" si="10"/>
        <v>768.538791</v>
      </c>
      <c r="J133" s="220">
        <v>-294.95550708010035</v>
      </c>
      <c r="K133" s="86">
        <f>-Sajarimo!C133</f>
        <v>0</v>
      </c>
      <c r="L133" s="143">
        <f t="shared" si="14"/>
        <v>473.5832839198996</v>
      </c>
      <c r="M133" s="114"/>
      <c r="N133" s="115" t="s">
        <v>211</v>
      </c>
      <c r="O133" s="116" t="s">
        <v>212</v>
      </c>
      <c r="Q133" s="17"/>
      <c r="R133" s="33"/>
    </row>
    <row r="134" spans="1:18" ht="15">
      <c r="A134" s="5">
        <v>524</v>
      </c>
      <c r="B134" s="74" t="s">
        <v>642</v>
      </c>
      <c r="C134" s="55">
        <v>27</v>
      </c>
      <c r="D134" s="87">
        <f t="shared" si="12"/>
        <v>0.005569938833819852</v>
      </c>
      <c r="E134" s="94">
        <f>'El-xarji'!C134</f>
        <v>0</v>
      </c>
      <c r="F134" s="95">
        <f>'Ind-xarji'!C135</f>
        <v>210.60000000000002</v>
      </c>
      <c r="G134" s="97">
        <f t="shared" si="13"/>
        <v>210.60000000000002</v>
      </c>
      <c r="H134" s="100">
        <f>gadaxdebi!C134</f>
        <v>0</v>
      </c>
      <c r="I134" s="97">
        <f t="shared" si="10"/>
        <v>-210.60000000000002</v>
      </c>
      <c r="J134" s="220">
        <v>-3332.507032859314</v>
      </c>
      <c r="K134" s="86">
        <f>-Sajarimo!C134</f>
        <v>0</v>
      </c>
      <c r="L134" s="143">
        <f t="shared" si="14"/>
        <v>-3543.107032859314</v>
      </c>
      <c r="M134" s="114"/>
      <c r="N134" s="115" t="s">
        <v>213</v>
      </c>
      <c r="O134" s="116" t="s">
        <v>214</v>
      </c>
      <c r="Q134" s="17"/>
      <c r="R134" s="33"/>
    </row>
    <row r="135" spans="1:18" ht="15">
      <c r="A135" s="5">
        <v>525</v>
      </c>
      <c r="B135" s="74" t="s">
        <v>615</v>
      </c>
      <c r="C135" s="55">
        <v>40.2</v>
      </c>
      <c r="D135" s="87">
        <f t="shared" si="12"/>
        <v>0.008293020041465114</v>
      </c>
      <c r="E135" s="94">
        <f>'El-xarji'!C135</f>
        <v>17.5643118</v>
      </c>
      <c r="F135" s="95">
        <f>'Ind-xarji'!C136</f>
        <v>313.56000000000006</v>
      </c>
      <c r="G135" s="97">
        <f t="shared" si="13"/>
        <v>331.12431180000004</v>
      </c>
      <c r="H135" s="100">
        <f>gadaxdebi!C135</f>
        <v>200</v>
      </c>
      <c r="I135" s="97">
        <f t="shared" si="10"/>
        <v>-131.12431180000004</v>
      </c>
      <c r="J135" s="220">
        <v>-266.27697863497997</v>
      </c>
      <c r="K135" s="86">
        <f>-Sajarimo!C135</f>
        <v>0</v>
      </c>
      <c r="L135" s="143">
        <f t="shared" si="14"/>
        <v>-397.40129043498</v>
      </c>
      <c r="M135" s="114">
        <v>577467100</v>
      </c>
      <c r="N135" s="115" t="s">
        <v>131</v>
      </c>
      <c r="O135" s="116" t="s">
        <v>132</v>
      </c>
      <c r="Q135" s="17"/>
      <c r="R135" s="33"/>
    </row>
    <row r="136" spans="1:18" ht="15">
      <c r="A136" s="5">
        <v>526</v>
      </c>
      <c r="B136" s="74" t="s">
        <v>616</v>
      </c>
      <c r="C136" s="55">
        <v>46.1</v>
      </c>
      <c r="D136" s="87">
        <f aca="true" t="shared" si="15" ref="D136:D148">C136/$C$150</f>
        <v>0.009510154823670193</v>
      </c>
      <c r="E136" s="94">
        <f>'El-xarji'!C136</f>
        <v>0</v>
      </c>
      <c r="F136" s="95">
        <f>'Ind-xarji'!C137</f>
        <v>359.58000000000004</v>
      </c>
      <c r="G136" s="97">
        <f aca="true" t="shared" si="16" ref="G136:G146">SUM(E136:F136)</f>
        <v>359.58000000000004</v>
      </c>
      <c r="H136" s="100">
        <f>gadaxdebi!C136</f>
        <v>0</v>
      </c>
      <c r="I136" s="97">
        <f t="shared" si="10"/>
        <v>-359.58000000000004</v>
      </c>
      <c r="J136" s="220">
        <v>-2414.3293716301623</v>
      </c>
      <c r="K136" s="86">
        <f>-Sajarimo!C136</f>
        <v>0</v>
      </c>
      <c r="L136" s="143">
        <f t="shared" si="14"/>
        <v>-2773.9093716301622</v>
      </c>
      <c r="M136" s="114">
        <v>579888428</v>
      </c>
      <c r="N136" s="115" t="s">
        <v>215</v>
      </c>
      <c r="O136" s="116" t="s">
        <v>216</v>
      </c>
      <c r="Q136" s="17"/>
      <c r="R136" s="33"/>
    </row>
    <row r="137" spans="1:18" ht="15">
      <c r="A137" s="5">
        <v>527</v>
      </c>
      <c r="B137" s="74" t="s">
        <v>617</v>
      </c>
      <c r="C137" s="55">
        <v>45.55</v>
      </c>
      <c r="D137" s="87">
        <f t="shared" si="15"/>
        <v>0.009396693106684973</v>
      </c>
      <c r="E137" s="94">
        <f>'El-xarji'!C137</f>
        <v>11.4307426</v>
      </c>
      <c r="F137" s="95">
        <f>'Ind-xarji'!C138</f>
        <v>355.28999999999996</v>
      </c>
      <c r="G137" s="97">
        <f t="shared" si="16"/>
        <v>366.72074259999994</v>
      </c>
      <c r="H137" s="100">
        <f>gadaxdebi!C137</f>
        <v>300</v>
      </c>
      <c r="I137" s="97">
        <f aca="true" t="shared" si="17" ref="I137:I146">H137-G137</f>
        <v>-66.72074259999994</v>
      </c>
      <c r="J137" s="220">
        <v>-88.07927526450777</v>
      </c>
      <c r="K137" s="86">
        <f>-Sajarimo!C137</f>
        <v>0</v>
      </c>
      <c r="L137" s="143">
        <f t="shared" si="14"/>
        <v>-154.8000178645077</v>
      </c>
      <c r="M137" s="114">
        <v>899720302</v>
      </c>
      <c r="N137" s="115" t="s">
        <v>217</v>
      </c>
      <c r="O137" s="116" t="s">
        <v>218</v>
      </c>
      <c r="Q137" s="17"/>
      <c r="R137" s="33"/>
    </row>
    <row r="138" spans="1:18" ht="15">
      <c r="A138" s="5">
        <v>528</v>
      </c>
      <c r="B138" s="74" t="s">
        <v>618</v>
      </c>
      <c r="C138" s="55">
        <v>22.2</v>
      </c>
      <c r="D138" s="87">
        <f t="shared" si="15"/>
        <v>0.004579727485585211</v>
      </c>
      <c r="E138" s="94">
        <f>'El-xarji'!C138</f>
        <v>29.8314502</v>
      </c>
      <c r="F138" s="95">
        <f>'Ind-xarji'!C139</f>
        <v>173.16</v>
      </c>
      <c r="G138" s="97">
        <f t="shared" si="16"/>
        <v>202.9914502</v>
      </c>
      <c r="H138" s="100">
        <f>gadaxdebi!C138</f>
        <v>50</v>
      </c>
      <c r="I138" s="97">
        <f t="shared" si="17"/>
        <v>-152.9914502</v>
      </c>
      <c r="J138" s="220">
        <v>-1700.9018069954357</v>
      </c>
      <c r="K138" s="86">
        <f>-Sajarimo!C138</f>
        <v>0</v>
      </c>
      <c r="L138" s="143">
        <f t="shared" si="14"/>
        <v>-1853.8932571954356</v>
      </c>
      <c r="M138" s="114">
        <v>574444360</v>
      </c>
      <c r="N138" s="115" t="s">
        <v>219</v>
      </c>
      <c r="O138" s="116" t="s">
        <v>220</v>
      </c>
      <c r="Q138" s="17"/>
      <c r="R138" s="33"/>
    </row>
    <row r="139" spans="1:18" ht="15">
      <c r="A139" s="5">
        <v>529</v>
      </c>
      <c r="B139" s="74" t="s">
        <v>619</v>
      </c>
      <c r="C139" s="55">
        <v>22.2</v>
      </c>
      <c r="D139" s="87">
        <f t="shared" si="15"/>
        <v>0.004579727485585211</v>
      </c>
      <c r="E139" s="94">
        <f>'El-xarji'!C139</f>
        <v>301.9388838</v>
      </c>
      <c r="F139" s="95">
        <f>'Ind-xarji'!C140</f>
        <v>173.16</v>
      </c>
      <c r="G139" s="97">
        <f t="shared" si="16"/>
        <v>475.09888379999995</v>
      </c>
      <c r="H139" s="100">
        <f>gadaxdebi!C139</f>
        <v>0</v>
      </c>
      <c r="I139" s="97">
        <f t="shared" si="17"/>
        <v>-475.09888379999995</v>
      </c>
      <c r="J139" s="220">
        <v>154.06201000456417</v>
      </c>
      <c r="K139" s="86">
        <f>-Sajarimo!C139</f>
        <v>0</v>
      </c>
      <c r="L139" s="143">
        <f t="shared" si="14"/>
        <v>-321.0368737954358</v>
      </c>
      <c r="M139" s="114"/>
      <c r="N139" s="115" t="s">
        <v>221</v>
      </c>
      <c r="O139" s="116" t="s">
        <v>222</v>
      </c>
      <c r="Q139" s="17"/>
      <c r="R139" s="33"/>
    </row>
    <row r="140" spans="1:18" ht="15">
      <c r="A140" s="5">
        <v>530</v>
      </c>
      <c r="B140" s="73" t="s">
        <v>643</v>
      </c>
      <c r="C140" s="55">
        <v>44.95</v>
      </c>
      <c r="D140" s="87">
        <f t="shared" si="15"/>
        <v>0.009272916688155643</v>
      </c>
      <c r="E140" s="94">
        <f>'El-xarji'!C140</f>
        <v>153.0604314</v>
      </c>
      <c r="F140" s="95">
        <f>'Ind-xarji'!C141</f>
        <v>350.61</v>
      </c>
      <c r="G140" s="97">
        <f t="shared" si="16"/>
        <v>503.6704314</v>
      </c>
      <c r="H140" s="100">
        <f>gadaxdebi!C140</f>
        <v>0</v>
      </c>
      <c r="I140" s="97">
        <f t="shared" si="17"/>
        <v>-503.6704314</v>
      </c>
      <c r="J140" s="220">
        <v>-353.92295855652515</v>
      </c>
      <c r="K140" s="86">
        <f>-Sajarimo!C140</f>
        <v>0</v>
      </c>
      <c r="L140" s="143">
        <f t="shared" si="14"/>
        <v>-857.5933899565251</v>
      </c>
      <c r="M140" s="114">
        <v>599545048</v>
      </c>
      <c r="N140" s="115" t="s">
        <v>223</v>
      </c>
      <c r="O140" s="116" t="s">
        <v>224</v>
      </c>
      <c r="Q140" s="17"/>
      <c r="R140" s="33"/>
    </row>
    <row r="141" spans="1:18" ht="15">
      <c r="A141" s="5">
        <v>531</v>
      </c>
      <c r="B141" s="73" t="s">
        <v>620</v>
      </c>
      <c r="C141" s="55">
        <v>44.95</v>
      </c>
      <c r="D141" s="87">
        <f t="shared" si="15"/>
        <v>0.009272916688155643</v>
      </c>
      <c r="E141" s="94">
        <f>'El-xarji'!C141</f>
        <v>73.3240318</v>
      </c>
      <c r="F141" s="95">
        <f>'Ind-xarji'!C142</f>
        <v>350.61</v>
      </c>
      <c r="G141" s="97">
        <f t="shared" si="16"/>
        <v>423.9340318</v>
      </c>
      <c r="H141" s="100">
        <f>gadaxdebi!C141</f>
        <v>1020</v>
      </c>
      <c r="I141" s="97">
        <f t="shared" si="17"/>
        <v>596.0659682</v>
      </c>
      <c r="J141" s="220">
        <v>-727.3102733565253</v>
      </c>
      <c r="K141" s="86">
        <f>-Sajarimo!C141</f>
        <v>0</v>
      </c>
      <c r="L141" s="143">
        <f t="shared" si="14"/>
        <v>-131.24430515652523</v>
      </c>
      <c r="M141" s="114">
        <v>599572053</v>
      </c>
      <c r="N141" s="115" t="s">
        <v>225</v>
      </c>
      <c r="O141" s="116" t="s">
        <v>226</v>
      </c>
      <c r="Q141" s="17"/>
      <c r="R141" s="33"/>
    </row>
    <row r="142" spans="1:18" ht="15">
      <c r="A142" s="5">
        <v>532</v>
      </c>
      <c r="B142" s="73" t="s">
        <v>621</v>
      </c>
      <c r="C142" s="55">
        <v>44.4</v>
      </c>
      <c r="D142" s="87">
        <f t="shared" si="15"/>
        <v>0.009159454971170423</v>
      </c>
      <c r="E142" s="94">
        <f>'El-xarji'!C142</f>
        <v>24.813075400000002</v>
      </c>
      <c r="F142" s="95">
        <f>'Ind-xarji'!C143</f>
        <v>346.32</v>
      </c>
      <c r="G142" s="97">
        <f t="shared" si="16"/>
        <v>371.1330754</v>
      </c>
      <c r="H142" s="100">
        <f>gadaxdebi!C142</f>
        <v>220</v>
      </c>
      <c r="I142" s="97">
        <f t="shared" si="17"/>
        <v>-151.1330754</v>
      </c>
      <c r="J142" s="220">
        <v>-29.816435312473686</v>
      </c>
      <c r="K142" s="86">
        <f>-Sajarimo!C142</f>
        <v>0</v>
      </c>
      <c r="L142" s="143">
        <f t="shared" si="14"/>
        <v>-180.94951071247368</v>
      </c>
      <c r="M142" s="114"/>
      <c r="N142" s="115" t="s">
        <v>227</v>
      </c>
      <c r="O142" s="116" t="s">
        <v>228</v>
      </c>
      <c r="Q142" s="17"/>
      <c r="R142" s="33"/>
    </row>
    <row r="143" spans="1:18" ht="15" thickBot="1">
      <c r="A143" s="130" t="s">
        <v>35</v>
      </c>
      <c r="B143" s="170" t="s">
        <v>35</v>
      </c>
      <c r="C143" s="131">
        <v>0</v>
      </c>
      <c r="D143" s="132">
        <f t="shared" si="15"/>
        <v>0</v>
      </c>
      <c r="E143" s="94">
        <f>'El-xarji'!C143</f>
        <v>0</v>
      </c>
      <c r="F143" s="95">
        <f>'Ind-xarji'!C144</f>
        <v>0</v>
      </c>
      <c r="G143" s="133">
        <f t="shared" si="16"/>
        <v>0</v>
      </c>
      <c r="H143" s="134">
        <f>gadaxdebi!C143</f>
        <v>0</v>
      </c>
      <c r="I143" s="133">
        <f t="shared" si="17"/>
        <v>0</v>
      </c>
      <c r="J143" s="198">
        <v>0.0018721216021333476</v>
      </c>
      <c r="K143" s="135">
        <f>-Sajarimo!C143</f>
        <v>0</v>
      </c>
      <c r="L143" s="143">
        <f t="shared" si="14"/>
        <v>0.0018721216021333476</v>
      </c>
      <c r="M143" s="124"/>
      <c r="N143" s="125" t="s">
        <v>227</v>
      </c>
      <c r="O143" s="126" t="s">
        <v>228</v>
      </c>
      <c r="Q143" s="17"/>
      <c r="R143" s="33"/>
    </row>
    <row r="144" spans="1:18" ht="15">
      <c r="A144" s="164" t="s">
        <v>30</v>
      </c>
      <c r="B144" s="165" t="s">
        <v>454</v>
      </c>
      <c r="C144" s="166">
        <v>0</v>
      </c>
      <c r="D144" s="167">
        <f t="shared" si="15"/>
        <v>0</v>
      </c>
      <c r="E144" s="94">
        <f>'El-xarji'!C144</f>
        <v>2530.097295</v>
      </c>
      <c r="F144" s="95">
        <f>'Ind-xarji'!C145</f>
        <v>0</v>
      </c>
      <c r="G144" s="168">
        <f t="shared" si="16"/>
        <v>2530.097295</v>
      </c>
      <c r="H144" s="128">
        <f>gadaxdebi!C144</f>
        <v>5908.91</v>
      </c>
      <c r="I144" s="168">
        <f t="shared" si="17"/>
        <v>3378.812705</v>
      </c>
      <c r="J144" s="222">
        <v>-2361.562822400003</v>
      </c>
      <c r="K144" s="141">
        <f>-Sajarimo!C144</f>
        <v>0</v>
      </c>
      <c r="L144" s="143">
        <f t="shared" si="14"/>
        <v>1017.2498825999969</v>
      </c>
      <c r="M144" s="153"/>
      <c r="N144" s="173"/>
      <c r="O144" s="174"/>
      <c r="Q144" s="17"/>
      <c r="R144" s="33"/>
    </row>
    <row r="145" spans="1:18" ht="15">
      <c r="A145" s="5" t="s">
        <v>31</v>
      </c>
      <c r="B145" s="73"/>
      <c r="C145" s="55">
        <v>0</v>
      </c>
      <c r="D145" s="87">
        <f t="shared" si="15"/>
        <v>0</v>
      </c>
      <c r="E145" s="94">
        <f>'El-xarji'!C145</f>
        <v>0</v>
      </c>
      <c r="F145" s="95">
        <f>'Ind-xarji'!C146</f>
        <v>0</v>
      </c>
      <c r="G145" s="97">
        <f t="shared" si="16"/>
        <v>0</v>
      </c>
      <c r="H145" s="100">
        <f>gadaxdebi!C145</f>
        <v>0</v>
      </c>
      <c r="I145" s="97">
        <f t="shared" si="17"/>
        <v>0</v>
      </c>
      <c r="J145" s="220">
        <v>0</v>
      </c>
      <c r="K145" s="86">
        <f>-Sajarimo!C145</f>
        <v>0</v>
      </c>
      <c r="L145" s="143">
        <f t="shared" si="14"/>
        <v>0</v>
      </c>
      <c r="M145" s="114"/>
      <c r="N145" s="160"/>
      <c r="O145" s="161"/>
      <c r="Q145" s="17"/>
      <c r="R145" s="33"/>
    </row>
    <row r="146" spans="1:18" ht="15">
      <c r="A146" s="5" t="s">
        <v>32</v>
      </c>
      <c r="B146" s="73"/>
      <c r="C146" s="55">
        <v>0</v>
      </c>
      <c r="D146" s="87">
        <f t="shared" si="15"/>
        <v>0</v>
      </c>
      <c r="E146" s="94">
        <f>'El-xarji'!C146</f>
        <v>0</v>
      </c>
      <c r="F146" s="95">
        <f>'Ind-xarji'!C147</f>
        <v>0</v>
      </c>
      <c r="G146" s="97">
        <f t="shared" si="16"/>
        <v>0</v>
      </c>
      <c r="H146" s="100">
        <f>gadaxdebi!C146</f>
        <v>0</v>
      </c>
      <c r="I146" s="97">
        <f t="shared" si="17"/>
        <v>0</v>
      </c>
      <c r="J146" s="220">
        <v>0</v>
      </c>
      <c r="K146" s="86">
        <f>-Sajarimo!C146</f>
        <v>0</v>
      </c>
      <c r="L146" s="143">
        <f t="shared" si="14"/>
        <v>0</v>
      </c>
      <c r="M146" s="114"/>
      <c r="N146" s="160"/>
      <c r="O146" s="161"/>
      <c r="Q146" s="17"/>
      <c r="R146" s="33"/>
    </row>
    <row r="147" spans="1:15" ht="12.75">
      <c r="A147" s="110" t="s">
        <v>263</v>
      </c>
      <c r="B147" s="264" t="s">
        <v>264</v>
      </c>
      <c r="C147" s="55">
        <v>0</v>
      </c>
      <c r="D147" s="87">
        <f t="shared" si="15"/>
        <v>0</v>
      </c>
      <c r="E147" s="94">
        <f>'El-xarji'!C147</f>
        <v>3174.4008596</v>
      </c>
      <c r="F147" s="95">
        <f>'Ind-xarji'!C148</f>
        <v>0</v>
      </c>
      <c r="G147" s="97">
        <f>SUM(E147:F147)</f>
        <v>3174.4008596</v>
      </c>
      <c r="H147" s="100">
        <f>gadaxdebi!C147</f>
        <v>2174.07</v>
      </c>
      <c r="I147" s="97">
        <f>H147-G147</f>
        <v>-1000.3308595999997</v>
      </c>
      <c r="J147" s="220">
        <v>0.3303387999948768</v>
      </c>
      <c r="K147" s="86">
        <f>-Sajarimo!C147</f>
        <v>0</v>
      </c>
      <c r="L147" s="143">
        <f t="shared" si="14"/>
        <v>-1000.0005208000048</v>
      </c>
      <c r="M147" s="114"/>
      <c r="N147" s="160"/>
      <c r="O147" s="161"/>
    </row>
    <row r="148" spans="1:15" ht="13.5">
      <c r="A148" s="110" t="s">
        <v>265</v>
      </c>
      <c r="B148" s="268" t="s">
        <v>266</v>
      </c>
      <c r="C148" s="56">
        <v>0</v>
      </c>
      <c r="D148" s="111">
        <f t="shared" si="15"/>
        <v>0</v>
      </c>
      <c r="E148" s="94">
        <f>'El-xarji'!C148</f>
        <v>2939.0948412000002</v>
      </c>
      <c r="F148" s="95">
        <f>'Ind-xarji'!C149</f>
        <v>0</v>
      </c>
      <c r="G148" s="97">
        <f>SUM(E148:F148)</f>
        <v>2939.0948412000002</v>
      </c>
      <c r="H148" s="100">
        <f>gadaxdebi!C148</f>
        <v>2939.09</v>
      </c>
      <c r="I148" s="97">
        <f>H148-G148</f>
        <v>-0.004841200000100798</v>
      </c>
      <c r="J148" s="220">
        <v>-0.0037469999986115</v>
      </c>
      <c r="K148" s="86">
        <f>-Sajarimo!C148</f>
        <v>0</v>
      </c>
      <c r="L148" s="143">
        <f t="shared" si="14"/>
        <v>-0.008588199998712298</v>
      </c>
      <c r="M148" s="114"/>
      <c r="N148" s="115"/>
      <c r="O148" s="116"/>
    </row>
    <row r="149" spans="1:15" ht="15" thickBot="1">
      <c r="A149" s="117"/>
      <c r="B149" s="118"/>
      <c r="C149" s="119"/>
      <c r="D149" s="120"/>
      <c r="E149" s="94">
        <f>'El-xarji'!C149</f>
        <v>0</v>
      </c>
      <c r="F149" s="121"/>
      <c r="G149" s="122"/>
      <c r="H149" s="123"/>
      <c r="I149" s="122"/>
      <c r="J149" s="113">
        <v>0</v>
      </c>
      <c r="K149" s="113"/>
      <c r="L149" s="143">
        <f t="shared" si="14"/>
        <v>0</v>
      </c>
      <c r="M149" s="124"/>
      <c r="N149" s="125"/>
      <c r="O149" s="126"/>
    </row>
    <row r="150" spans="1:17" ht="15">
      <c r="A150" s="13"/>
      <c r="C150" s="54">
        <f aca="true" t="shared" si="18" ref="C150:L150">SUM(C7:C149)</f>
        <v>4847.4499999999925</v>
      </c>
      <c r="D150" s="12">
        <f t="shared" si="18"/>
        <v>1.000000000000001</v>
      </c>
      <c r="E150" s="14">
        <f t="shared" si="18"/>
        <v>13713.2707274</v>
      </c>
      <c r="F150" s="14">
        <f t="shared" si="18"/>
        <v>37810.110000000044</v>
      </c>
      <c r="G150" s="14">
        <f t="shared" si="18"/>
        <v>51523.38072740005</v>
      </c>
      <c r="H150" s="14">
        <f t="shared" si="18"/>
        <v>38152.229999999996</v>
      </c>
      <c r="I150" s="14">
        <f t="shared" si="18"/>
        <v>-13371.1507274</v>
      </c>
      <c r="J150" s="14">
        <f t="shared" si="18"/>
        <v>-76017.99375315901</v>
      </c>
      <c r="K150" s="14">
        <f>SUM(K7:K149)</f>
        <v>0</v>
      </c>
      <c r="L150" s="144">
        <f t="shared" si="18"/>
        <v>-89389.14448055903</v>
      </c>
      <c r="Q150" s="17"/>
    </row>
    <row r="153" spans="1:5" ht="15">
      <c r="A153" s="321"/>
      <c r="B153" s="322"/>
      <c r="C153" s="51"/>
      <c r="D153" s="8"/>
      <c r="E153" s="52"/>
    </row>
    <row r="154" spans="1:5" ht="15">
      <c r="A154" s="9"/>
      <c r="B154" s="10"/>
      <c r="C154" s="51"/>
      <c r="D154" s="8"/>
      <c r="E154" s="52"/>
    </row>
    <row r="155" spans="1:5" ht="15">
      <c r="A155" s="9"/>
      <c r="B155" s="10"/>
      <c r="C155" s="51"/>
      <c r="D155" s="8"/>
      <c r="E155" s="52"/>
    </row>
    <row r="156" spans="1:5" ht="15">
      <c r="A156" s="9"/>
      <c r="B156" s="10"/>
      <c r="C156" s="51"/>
      <c r="D156" s="8"/>
      <c r="E156" s="52"/>
    </row>
    <row r="157" spans="1:5" ht="15">
      <c r="A157" s="9"/>
      <c r="B157" s="10"/>
      <c r="C157" s="51"/>
      <c r="D157" s="8"/>
      <c r="E157" s="52"/>
    </row>
    <row r="158" spans="1:5" ht="15">
      <c r="A158" s="9"/>
      <c r="B158" s="10"/>
      <c r="C158" s="51"/>
      <c r="D158" s="8"/>
      <c r="E158" s="52"/>
    </row>
    <row r="159" spans="1:5" ht="15">
      <c r="A159" s="9"/>
      <c r="B159" s="10"/>
      <c r="C159" s="51"/>
      <c r="D159" s="8"/>
      <c r="E159" s="52"/>
    </row>
    <row r="160" spans="1:5" ht="15">
      <c r="A160" s="9"/>
      <c r="B160" s="10"/>
      <c r="C160" s="15"/>
      <c r="D160" s="8"/>
      <c r="E160" s="52"/>
    </row>
    <row r="161" ht="15">
      <c r="C161" s="11"/>
    </row>
    <row r="162" ht="15">
      <c r="C162" s="12"/>
    </row>
  </sheetData>
  <sheetProtection selectLockedCells="1"/>
  <mergeCells count="19">
    <mergeCell ref="C3:D3"/>
    <mergeCell ref="I1:K1"/>
    <mergeCell ref="I2:K2"/>
    <mergeCell ref="I3:K3"/>
    <mergeCell ref="I4:K4"/>
    <mergeCell ref="H5:H6"/>
    <mergeCell ref="I5:I6"/>
    <mergeCell ref="K5:K6"/>
    <mergeCell ref="D5:D6"/>
    <mergeCell ref="N5:O5"/>
    <mergeCell ref="A153:B153"/>
    <mergeCell ref="M5:M6"/>
    <mergeCell ref="A5:A6"/>
    <mergeCell ref="L5:L6"/>
    <mergeCell ref="B5:B6"/>
    <mergeCell ref="C5:C6"/>
    <mergeCell ref="E5:F5"/>
    <mergeCell ref="J5:J6"/>
    <mergeCell ref="G5:G6"/>
  </mergeCells>
  <conditionalFormatting sqref="L7">
    <cfRule type="cellIs" priority="17" dxfId="1" operator="lessThan" stopIfTrue="1">
      <formula>-300</formula>
    </cfRule>
    <cfRule type="cellIs" priority="18" dxfId="0" operator="lessThan" stopIfTrue="1">
      <formula>-200</formula>
    </cfRule>
  </conditionalFormatting>
  <conditionalFormatting sqref="L8:L25 L129:L149 L28:L31 L33:L126">
    <cfRule type="cellIs" priority="9" dxfId="1" operator="lessThan" stopIfTrue="1">
      <formula>-300</formula>
    </cfRule>
    <cfRule type="cellIs" priority="10" dxfId="0" operator="lessThan" stopIfTrue="1">
      <formula>-200</formula>
    </cfRule>
  </conditionalFormatting>
  <conditionalFormatting sqref="L127">
    <cfRule type="cellIs" priority="7" dxfId="1" operator="lessThan" stopIfTrue="1">
      <formula>-300</formula>
    </cfRule>
    <cfRule type="cellIs" priority="8" dxfId="0" operator="lessThan" stopIfTrue="1">
      <formula>-200</formula>
    </cfRule>
  </conditionalFormatting>
  <conditionalFormatting sqref="L128">
    <cfRule type="cellIs" priority="5" dxfId="1" operator="lessThan" stopIfTrue="1">
      <formula>-300</formula>
    </cfRule>
    <cfRule type="cellIs" priority="6" dxfId="0" operator="lessThan" stopIfTrue="1">
      <formula>-200</formula>
    </cfRule>
  </conditionalFormatting>
  <conditionalFormatting sqref="L32">
    <cfRule type="cellIs" priority="1" dxfId="1" operator="lessThan" stopIfTrue="1">
      <formula>-300</formula>
    </cfRule>
    <cfRule type="cellIs" priority="2" dxfId="0" operator="lessThan" stopIfTrue="1">
      <formula>-200</formula>
    </cfRule>
  </conditionalFormatting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&amp;R&amp;D</oddHeader>
    <oddFooter>&amp;R&amp;P/&amp;N</oddFooter>
  </headerFooter>
  <rowBreaks count="3" manualBreakCount="3">
    <brk id="76" max="11" man="1"/>
    <brk id="110" max="11" man="1"/>
    <brk id="1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10.421875" style="3" customWidth="1"/>
    <col min="4" max="16384" width="9.140625" style="1" customWidth="1"/>
  </cols>
  <sheetData>
    <row r="1" ht="18.75" customHeight="1">
      <c r="B1" s="250" t="s">
        <v>455</v>
      </c>
    </row>
    <row r="2" spans="2:7" ht="15.75">
      <c r="B2" s="44"/>
      <c r="E2" s="305" t="s">
        <v>432</v>
      </c>
      <c r="F2" s="306"/>
      <c r="G2" s="306" t="s">
        <v>456</v>
      </c>
    </row>
    <row r="3" ht="15.75">
      <c r="B3" s="44"/>
    </row>
    <row r="4" ht="15" thickBot="1">
      <c r="C4" s="22"/>
    </row>
    <row r="5" spans="1:15" ht="13.5" customHeight="1" thickBot="1">
      <c r="A5" s="355" t="s">
        <v>457</v>
      </c>
      <c r="B5" s="358" t="s">
        <v>458</v>
      </c>
      <c r="C5" s="312"/>
      <c r="D5" s="361">
        <f>Davalianeba!E1</f>
        <v>2024</v>
      </c>
      <c r="E5" s="362"/>
      <c r="F5" s="362"/>
      <c r="G5" s="362"/>
      <c r="H5" s="362"/>
      <c r="I5" s="362"/>
      <c r="J5" s="362"/>
      <c r="K5" s="363"/>
      <c r="L5" s="363"/>
      <c r="M5" s="363"/>
      <c r="N5" s="363"/>
      <c r="O5" s="364"/>
    </row>
    <row r="6" spans="1:15" ht="12.75" customHeight="1" thickBot="1">
      <c r="A6" s="356"/>
      <c r="B6" s="359"/>
      <c r="C6" s="318" t="s">
        <v>257</v>
      </c>
      <c r="D6" s="314">
        <v>2.6</v>
      </c>
      <c r="E6" s="314">
        <v>2.6</v>
      </c>
      <c r="F6" s="314">
        <v>2.6</v>
      </c>
      <c r="G6" s="314">
        <v>2.6</v>
      </c>
      <c r="H6" s="314">
        <v>2.6</v>
      </c>
      <c r="I6" s="314">
        <v>2.6</v>
      </c>
      <c r="J6" s="314">
        <v>2.6</v>
      </c>
      <c r="K6" s="314">
        <v>2.6</v>
      </c>
      <c r="L6" s="314">
        <v>2.6</v>
      </c>
      <c r="M6" s="315">
        <v>2.6</v>
      </c>
      <c r="N6" s="315">
        <v>2.6</v>
      </c>
      <c r="O6" s="316">
        <v>2.6</v>
      </c>
    </row>
    <row r="7" spans="1:15" ht="13.5" thickBot="1">
      <c r="A7" s="357"/>
      <c r="B7" s="360"/>
      <c r="C7" s="313" t="s">
        <v>459</v>
      </c>
      <c r="D7" s="317" t="s">
        <v>15</v>
      </c>
      <c r="E7" s="252" t="s">
        <v>16</v>
      </c>
      <c r="F7" s="252" t="s">
        <v>17</v>
      </c>
      <c r="G7" s="252" t="s">
        <v>18</v>
      </c>
      <c r="H7" s="252" t="s">
        <v>19</v>
      </c>
      <c r="I7" s="252" t="s">
        <v>20</v>
      </c>
      <c r="J7" s="252" t="s">
        <v>7</v>
      </c>
      <c r="K7" s="252" t="s">
        <v>8</v>
      </c>
      <c r="L7" s="252" t="s">
        <v>9</v>
      </c>
      <c r="M7" s="252" t="s">
        <v>10</v>
      </c>
      <c r="N7" s="252" t="s">
        <v>11</v>
      </c>
      <c r="O7" s="254" t="s">
        <v>12</v>
      </c>
    </row>
    <row r="8" spans="1:15" ht="19.5" customHeight="1" thickBot="1">
      <c r="A8" s="88">
        <f>Davalianeba!A7</f>
        <v>101</v>
      </c>
      <c r="B8" s="308" t="str">
        <f>Davalianeba!B7</f>
        <v>ბაქრაძე მაკა</v>
      </c>
      <c r="C8" s="309">
        <f>SUM(D8:O8)</f>
        <v>369.33000000000004</v>
      </c>
      <c r="D8" s="310">
        <f>Davalianeba!$C7*D$6</f>
        <v>123.11000000000001</v>
      </c>
      <c r="E8" s="310">
        <f>Davalianeba!$C7*E$6</f>
        <v>123.11000000000001</v>
      </c>
      <c r="F8" s="310">
        <f>Davalianeba!$C7*F$6</f>
        <v>123.11000000000001</v>
      </c>
      <c r="G8" s="310"/>
      <c r="H8" s="310"/>
      <c r="I8" s="310"/>
      <c r="J8" s="310"/>
      <c r="K8" s="310"/>
      <c r="L8" s="310"/>
      <c r="M8" s="310"/>
      <c r="N8" s="310"/>
      <c r="O8" s="310"/>
    </row>
    <row r="9" spans="1:15" ht="15" customHeight="1" thickBot="1">
      <c r="A9" s="4">
        <f>Davalianeba!A8</f>
        <v>102</v>
      </c>
      <c r="B9" s="43" t="str">
        <f>Davalianeba!B8</f>
        <v>ბაქრაძე ეკა</v>
      </c>
      <c r="C9" s="26">
        <f aca="true" t="shared" si="0" ref="C9:C73">SUM(D9:O9)</f>
        <v>369.33000000000004</v>
      </c>
      <c r="D9" s="310">
        <f>Davalianeba!$C8*D$6</f>
        <v>123.11000000000001</v>
      </c>
      <c r="E9" s="310">
        <f>Davalianeba!$C8*E$6</f>
        <v>123.11000000000001</v>
      </c>
      <c r="F9" s="310">
        <f>Davalianeba!$C8*F$6</f>
        <v>123.11000000000001</v>
      </c>
      <c r="G9" s="310"/>
      <c r="H9" s="310"/>
      <c r="I9" s="310"/>
      <c r="J9" s="310"/>
      <c r="K9" s="310"/>
      <c r="L9" s="310"/>
      <c r="M9" s="310"/>
      <c r="N9" s="310"/>
      <c r="O9" s="310"/>
    </row>
    <row r="10" spans="1:17" ht="16.5" customHeight="1" thickBot="1">
      <c r="A10" s="4">
        <f>Davalianeba!A9</f>
        <v>103</v>
      </c>
      <c r="B10" s="43" t="str">
        <f>Davalianeba!B9</f>
        <v>სალუქვაძე ო.</v>
      </c>
      <c r="C10" s="26">
        <f t="shared" si="0"/>
        <v>420.4200000000001</v>
      </c>
      <c r="D10" s="310">
        <f>Davalianeba!$C9*D$6</f>
        <v>140.14000000000001</v>
      </c>
      <c r="E10" s="310">
        <f>Davalianeba!$C9*E$6</f>
        <v>140.14000000000001</v>
      </c>
      <c r="F10" s="310">
        <f>Davalianeba!$C9*F$6</f>
        <v>140.14000000000001</v>
      </c>
      <c r="G10" s="310"/>
      <c r="H10" s="310"/>
      <c r="I10" s="310"/>
      <c r="J10" s="310"/>
      <c r="K10" s="310"/>
      <c r="L10" s="310"/>
      <c r="M10" s="310"/>
      <c r="N10" s="310"/>
      <c r="O10" s="310"/>
      <c r="Q10" s="1" t="s">
        <v>35</v>
      </c>
    </row>
    <row r="11" spans="1:15" ht="15" thickBot="1">
      <c r="A11" s="4">
        <f>Davalianeba!A10</f>
        <v>104</v>
      </c>
      <c r="B11" s="43" t="str">
        <f>Davalianeba!B10</f>
        <v>წულეისკირი ვანიკო </v>
      </c>
      <c r="C11" s="26">
        <f t="shared" si="0"/>
        <v>202.8</v>
      </c>
      <c r="D11" s="310">
        <f>Davalianeba!$C10*D$6</f>
        <v>67.60000000000001</v>
      </c>
      <c r="E11" s="310">
        <f>Davalianeba!$C10*E$6</f>
        <v>67.60000000000001</v>
      </c>
      <c r="F11" s="310">
        <f>Davalianeba!$C10*F$6</f>
        <v>67.60000000000001</v>
      </c>
      <c r="G11" s="310"/>
      <c r="H11" s="310"/>
      <c r="I11" s="310"/>
      <c r="J11" s="310"/>
      <c r="K11" s="310"/>
      <c r="L11" s="310"/>
      <c r="M11" s="310"/>
      <c r="N11" s="310"/>
      <c r="O11" s="310"/>
    </row>
    <row r="12" spans="1:15" ht="15" thickBot="1">
      <c r="A12" s="4">
        <f>Davalianeba!A11</f>
        <v>105</v>
      </c>
      <c r="B12" s="43" t="str">
        <f>Davalianeba!B11</f>
        <v>წინამძღვრიშვილი დ.</v>
      </c>
      <c r="C12" s="26">
        <f t="shared" si="0"/>
        <v>202.8</v>
      </c>
      <c r="D12" s="310">
        <f>Davalianeba!$C11*D$6</f>
        <v>67.60000000000001</v>
      </c>
      <c r="E12" s="310">
        <f>Davalianeba!$C11*E$6</f>
        <v>67.60000000000001</v>
      </c>
      <c r="F12" s="310">
        <f>Davalianeba!$C11*F$6</f>
        <v>67.60000000000001</v>
      </c>
      <c r="G12" s="310"/>
      <c r="H12" s="310"/>
      <c r="I12" s="310"/>
      <c r="J12" s="310"/>
      <c r="K12" s="310"/>
      <c r="L12" s="310"/>
      <c r="M12" s="310"/>
      <c r="N12" s="310"/>
      <c r="O12" s="310"/>
    </row>
    <row r="13" spans="1:15" ht="15" thickBot="1">
      <c r="A13" s="4">
        <f>Davalianeba!A12</f>
        <v>106</v>
      </c>
      <c r="B13" s="43" t="str">
        <f>Davalianeba!B12</f>
        <v>ყაზიაშვილი ა. </v>
      </c>
      <c r="C13" s="26">
        <f t="shared" si="0"/>
        <v>407.54999999999995</v>
      </c>
      <c r="D13" s="310">
        <f>Davalianeba!$C12*D$6</f>
        <v>135.85</v>
      </c>
      <c r="E13" s="310">
        <f>Davalianeba!$C12*E$6</f>
        <v>135.85</v>
      </c>
      <c r="F13" s="310">
        <f>Davalianeba!$C12*F$6</f>
        <v>135.85</v>
      </c>
      <c r="G13" s="310"/>
      <c r="H13" s="310"/>
      <c r="I13" s="310"/>
      <c r="J13" s="310"/>
      <c r="K13" s="310"/>
      <c r="L13" s="310"/>
      <c r="M13" s="310"/>
      <c r="N13" s="310"/>
      <c r="O13" s="310"/>
    </row>
    <row r="14" spans="1:15" ht="15" thickBot="1">
      <c r="A14" s="4">
        <f>Davalianeba!A13</f>
        <v>107</v>
      </c>
      <c r="B14" s="43" t="str">
        <f>Davalianeba!B13</f>
        <v>სალუქვაძე მ.</v>
      </c>
      <c r="C14" s="26">
        <f>SUM(D14:O14)</f>
        <v>407.54999999999995</v>
      </c>
      <c r="D14" s="310">
        <f>Davalianeba!$C13*D$6</f>
        <v>135.85</v>
      </c>
      <c r="E14" s="310">
        <f>Davalianeba!$C13*E$6</f>
        <v>135.85</v>
      </c>
      <c r="F14" s="310">
        <f>Davalianeba!$C13*F$6</f>
        <v>135.85</v>
      </c>
      <c r="G14" s="310"/>
      <c r="H14" s="310"/>
      <c r="I14" s="310"/>
      <c r="J14" s="310"/>
      <c r="K14" s="310"/>
      <c r="L14" s="310"/>
      <c r="M14" s="310"/>
      <c r="N14" s="310"/>
      <c r="O14" s="310"/>
    </row>
    <row r="15" spans="1:15" ht="15" thickBot="1">
      <c r="A15" s="4">
        <f>Davalianeba!A14</f>
        <v>108</v>
      </c>
      <c r="B15" s="43" t="str">
        <f>Davalianeba!B14</f>
        <v>ჭანუყვაძ</v>
      </c>
      <c r="C15" s="26">
        <f t="shared" si="0"/>
        <v>411.45000000000005</v>
      </c>
      <c r="D15" s="310">
        <f>Davalianeba!$C14*D$6</f>
        <v>137.15</v>
      </c>
      <c r="E15" s="310">
        <f>Davalianeba!$C14*E$6</f>
        <v>137.15</v>
      </c>
      <c r="F15" s="310">
        <f>Davalianeba!$C14*F$6</f>
        <v>137.15</v>
      </c>
      <c r="G15" s="310"/>
      <c r="H15" s="310"/>
      <c r="I15" s="310"/>
      <c r="J15" s="310"/>
      <c r="K15" s="310"/>
      <c r="L15" s="310"/>
      <c r="M15" s="310"/>
      <c r="N15" s="310"/>
      <c r="O15" s="310"/>
    </row>
    <row r="16" spans="1:15" ht="15" thickBot="1">
      <c r="A16" s="4">
        <f>Davalianeba!A15</f>
        <v>109</v>
      </c>
      <c r="B16" s="43" t="str">
        <f>Davalianeba!B15</f>
        <v>მ.თევზაძე</v>
      </c>
      <c r="C16" s="26">
        <f t="shared" si="0"/>
        <v>372.84000000000003</v>
      </c>
      <c r="D16" s="310">
        <f>Davalianeba!$C15*D$6</f>
        <v>124.28</v>
      </c>
      <c r="E16" s="310">
        <f>Davalianeba!$C15*E$6</f>
        <v>124.28</v>
      </c>
      <c r="F16" s="310">
        <f>Davalianeba!$C15*F$6</f>
        <v>124.28</v>
      </c>
      <c r="G16" s="310"/>
      <c r="H16" s="310"/>
      <c r="I16" s="310"/>
      <c r="J16" s="310"/>
      <c r="K16" s="310"/>
      <c r="L16" s="310"/>
      <c r="M16" s="310"/>
      <c r="N16" s="310"/>
      <c r="O16" s="310"/>
    </row>
    <row r="17" spans="1:15" ht="15" thickBot="1">
      <c r="A17" s="4">
        <f>Davalianeba!A16</f>
        <v>110</v>
      </c>
      <c r="B17" s="43" t="str">
        <f>Davalianeba!B16</f>
        <v>ჭუბაბრია კ.</v>
      </c>
      <c r="C17" s="26">
        <f t="shared" si="0"/>
        <v>363.48</v>
      </c>
      <c r="D17" s="310">
        <f>Davalianeba!$C16*D$6</f>
        <v>121.16000000000001</v>
      </c>
      <c r="E17" s="310">
        <f>Davalianeba!$C16*E$6</f>
        <v>121.16000000000001</v>
      </c>
      <c r="F17" s="310">
        <f>Davalianeba!$C16*F$6</f>
        <v>121.16000000000001</v>
      </c>
      <c r="G17" s="310"/>
      <c r="H17" s="310"/>
      <c r="I17" s="310"/>
      <c r="J17" s="310"/>
      <c r="K17" s="310"/>
      <c r="L17" s="310"/>
      <c r="M17" s="310"/>
      <c r="N17" s="310"/>
      <c r="O17" s="310"/>
    </row>
    <row r="18" spans="1:15" ht="15" thickBot="1">
      <c r="A18" s="4">
        <f>Davalianeba!A17</f>
        <v>111</v>
      </c>
      <c r="B18" s="43" t="str">
        <f>Davalianeba!B17</f>
        <v>ჯაყელი</v>
      </c>
      <c r="C18" s="26">
        <f t="shared" si="0"/>
        <v>202.8</v>
      </c>
      <c r="D18" s="310">
        <f>Davalianeba!$C17*D$6</f>
        <v>67.60000000000001</v>
      </c>
      <c r="E18" s="310">
        <f>Davalianeba!$C17*E$6</f>
        <v>67.60000000000001</v>
      </c>
      <c r="F18" s="310">
        <f>Davalianeba!$C17*F$6</f>
        <v>67.60000000000001</v>
      </c>
      <c r="G18" s="310"/>
      <c r="H18" s="310"/>
      <c r="I18" s="310"/>
      <c r="J18" s="310"/>
      <c r="K18" s="310"/>
      <c r="L18" s="310"/>
      <c r="M18" s="310"/>
      <c r="N18" s="310"/>
      <c r="O18" s="310"/>
    </row>
    <row r="19" spans="1:15" ht="15" thickBot="1">
      <c r="A19" s="4">
        <f>Davalianeba!A18</f>
        <v>112</v>
      </c>
      <c r="B19" s="43" t="str">
        <f>Davalianeba!B18</f>
        <v>ტ.კირილინა</v>
      </c>
      <c r="C19" s="26">
        <f t="shared" si="0"/>
        <v>202.8</v>
      </c>
      <c r="D19" s="310">
        <f>Davalianeba!$C18*D$6</f>
        <v>67.60000000000001</v>
      </c>
      <c r="E19" s="310">
        <f>Davalianeba!$C18*E$6</f>
        <v>67.60000000000001</v>
      </c>
      <c r="F19" s="310">
        <f>Davalianeba!$C18*F$6</f>
        <v>67.60000000000001</v>
      </c>
      <c r="G19" s="310"/>
      <c r="H19" s="310"/>
      <c r="I19" s="310"/>
      <c r="J19" s="310"/>
      <c r="K19" s="310"/>
      <c r="L19" s="310"/>
      <c r="M19" s="310"/>
      <c r="N19" s="310"/>
      <c r="O19" s="310"/>
    </row>
    <row r="20" spans="1:15" ht="15" thickBot="1">
      <c r="A20" s="4">
        <f>Davalianeba!A19</f>
        <v>113</v>
      </c>
      <c r="B20" s="43" t="str">
        <f>Davalianeba!B19</f>
        <v>ი.გვაზავა</v>
      </c>
      <c r="C20" s="26">
        <f t="shared" si="0"/>
        <v>202.8</v>
      </c>
      <c r="D20" s="310">
        <f>Davalianeba!$C19*D$6</f>
        <v>67.60000000000001</v>
      </c>
      <c r="E20" s="310">
        <f>Davalianeba!$C19*E$6</f>
        <v>67.60000000000001</v>
      </c>
      <c r="F20" s="310">
        <f>Davalianeba!$C19*F$6</f>
        <v>67.60000000000001</v>
      </c>
      <c r="G20" s="310"/>
      <c r="H20" s="310"/>
      <c r="I20" s="310"/>
      <c r="J20" s="310"/>
      <c r="K20" s="310"/>
      <c r="L20" s="310"/>
      <c r="M20" s="310"/>
      <c r="N20" s="310"/>
      <c r="O20" s="310"/>
    </row>
    <row r="21" spans="1:15" ht="15" thickBot="1">
      <c r="A21" s="4">
        <f>Davalianeba!A20</f>
        <v>114</v>
      </c>
      <c r="B21" s="43" t="str">
        <f>Davalianeba!B20</f>
        <v>ქავთარაძე ქ</v>
      </c>
      <c r="C21" s="26">
        <f t="shared" si="0"/>
        <v>202.8</v>
      </c>
      <c r="D21" s="310">
        <f>Davalianeba!$C20*D$6</f>
        <v>67.60000000000001</v>
      </c>
      <c r="E21" s="310">
        <f>Davalianeba!$C20*E$6</f>
        <v>67.60000000000001</v>
      </c>
      <c r="F21" s="310">
        <f>Davalianeba!$C20*F$6</f>
        <v>67.60000000000001</v>
      </c>
      <c r="G21" s="310"/>
      <c r="H21" s="310"/>
      <c r="I21" s="310"/>
      <c r="J21" s="310"/>
      <c r="K21" s="310"/>
      <c r="L21" s="310"/>
      <c r="M21" s="310"/>
      <c r="N21" s="310"/>
      <c r="O21" s="310"/>
    </row>
    <row r="22" spans="1:15" ht="15" thickBot="1">
      <c r="A22" s="4">
        <f>Davalianeba!A21</f>
        <v>115</v>
      </c>
      <c r="B22" s="43" t="str">
        <f>Davalianeba!B21</f>
        <v>აგაჟანოვი ვ</v>
      </c>
      <c r="C22" s="26">
        <f t="shared" si="0"/>
        <v>363.48</v>
      </c>
      <c r="D22" s="310">
        <f>Davalianeba!$C21*D$6</f>
        <v>121.16000000000001</v>
      </c>
      <c r="E22" s="310">
        <f>Davalianeba!$C21*E$6</f>
        <v>121.16000000000001</v>
      </c>
      <c r="F22" s="310">
        <f>Davalianeba!$C21*F$6</f>
        <v>121.16000000000001</v>
      </c>
      <c r="G22" s="310"/>
      <c r="H22" s="310"/>
      <c r="I22" s="310"/>
      <c r="J22" s="310"/>
      <c r="K22" s="310"/>
      <c r="L22" s="310"/>
      <c r="M22" s="310"/>
      <c r="N22" s="310"/>
      <c r="O22" s="310"/>
    </row>
    <row r="23" spans="1:15" ht="15" thickBot="1">
      <c r="A23" s="4">
        <f>Davalianeba!A22</f>
        <v>116</v>
      </c>
      <c r="B23" s="43" t="str">
        <f>Davalianeba!B22</f>
        <v>ენუქიძე</v>
      </c>
      <c r="C23" s="26">
        <f t="shared" si="0"/>
        <v>369.33000000000004</v>
      </c>
      <c r="D23" s="310">
        <f>Davalianeba!$C22*D$6</f>
        <v>123.11000000000001</v>
      </c>
      <c r="E23" s="310">
        <f>Davalianeba!$C22*E$6</f>
        <v>123.11000000000001</v>
      </c>
      <c r="F23" s="310">
        <f>Davalianeba!$C22*F$6</f>
        <v>123.11000000000001</v>
      </c>
      <c r="G23" s="310"/>
      <c r="H23" s="310"/>
      <c r="I23" s="310"/>
      <c r="J23" s="310"/>
      <c r="K23" s="310"/>
      <c r="L23" s="310"/>
      <c r="M23" s="310"/>
      <c r="N23" s="310"/>
      <c r="O23" s="310"/>
    </row>
    <row r="24" spans="1:15" ht="15" thickBot="1">
      <c r="A24" s="4">
        <f>Davalianeba!A23</f>
        <v>117</v>
      </c>
      <c r="B24" s="43" t="str">
        <f>Davalianeba!B23</f>
        <v>აბესაძ გ</v>
      </c>
      <c r="C24" s="26">
        <f t="shared" si="0"/>
        <v>210.60000000000002</v>
      </c>
      <c r="D24" s="310">
        <f>Davalianeba!$C23*D$6</f>
        <v>70.2</v>
      </c>
      <c r="E24" s="310">
        <f>Davalianeba!$C23*E$6</f>
        <v>70.2</v>
      </c>
      <c r="F24" s="310">
        <f>Davalianeba!$C23*F$6</f>
        <v>70.2</v>
      </c>
      <c r="G24" s="310"/>
      <c r="H24" s="310"/>
      <c r="I24" s="310"/>
      <c r="J24" s="310"/>
      <c r="K24" s="310"/>
      <c r="L24" s="310"/>
      <c r="M24" s="310"/>
      <c r="N24" s="310"/>
      <c r="O24" s="310"/>
    </row>
    <row r="25" spans="1:15" ht="15" thickBot="1">
      <c r="A25" s="4">
        <f>Davalianeba!A24</f>
        <v>118</v>
      </c>
      <c r="B25" s="43" t="str">
        <f>Davalianeba!B24</f>
        <v>აბესაძ გ</v>
      </c>
      <c r="C25" s="26">
        <f t="shared" si="0"/>
        <v>202.8</v>
      </c>
      <c r="D25" s="310">
        <f>Davalianeba!$C24*D$6</f>
        <v>67.60000000000001</v>
      </c>
      <c r="E25" s="310">
        <f>Davalianeba!$C24*E$6</f>
        <v>67.60000000000001</v>
      </c>
      <c r="F25" s="310">
        <f>Davalianeba!$C24*F$6</f>
        <v>67.60000000000001</v>
      </c>
      <c r="G25" s="310"/>
      <c r="H25" s="310"/>
      <c r="I25" s="310"/>
      <c r="J25" s="310"/>
      <c r="K25" s="310"/>
      <c r="L25" s="310"/>
      <c r="M25" s="310"/>
      <c r="N25" s="310"/>
      <c r="O25" s="310"/>
    </row>
    <row r="26" spans="1:15" ht="15" thickBot="1">
      <c r="A26" s="4">
        <f>Davalianeba!A25</f>
        <v>119</v>
      </c>
      <c r="B26" s="43" t="str">
        <f>Davalianeba!B25</f>
        <v>ამბოკაძ</v>
      </c>
      <c r="C26" s="26">
        <f t="shared" si="0"/>
        <v>202.8</v>
      </c>
      <c r="D26" s="310">
        <f>Davalianeba!$C25*D$6</f>
        <v>67.60000000000001</v>
      </c>
      <c r="E26" s="310">
        <f>Davalianeba!$C25*E$6</f>
        <v>67.60000000000001</v>
      </c>
      <c r="F26" s="310">
        <f>Davalianeba!$C25*F$6</f>
        <v>67.60000000000001</v>
      </c>
      <c r="G26" s="310"/>
      <c r="H26" s="310"/>
      <c r="I26" s="310"/>
      <c r="J26" s="310"/>
      <c r="K26" s="310"/>
      <c r="L26" s="310"/>
      <c r="M26" s="310"/>
      <c r="N26" s="310"/>
      <c r="O26" s="310"/>
    </row>
    <row r="27" spans="1:15" ht="15" thickBot="1">
      <c r="A27" s="4">
        <f>Davalianeba!A26</f>
        <v>120</v>
      </c>
      <c r="B27" s="43" t="str">
        <f>Davalianeba!B26</f>
        <v>ყურაშვილი ნ</v>
      </c>
      <c r="C27" s="26">
        <f t="shared" si="0"/>
        <v>0</v>
      </c>
      <c r="D27" s="310">
        <f>Davalianeba!$C26*D$6</f>
        <v>0</v>
      </c>
      <c r="E27" s="310">
        <f>Davalianeba!$C26*E$6</f>
        <v>0</v>
      </c>
      <c r="F27" s="310">
        <f>Davalianeba!$C26*F$6</f>
        <v>0</v>
      </c>
      <c r="G27" s="310"/>
      <c r="H27" s="310"/>
      <c r="I27" s="310"/>
      <c r="J27" s="310"/>
      <c r="K27" s="310"/>
      <c r="L27" s="310"/>
      <c r="M27" s="310"/>
      <c r="N27" s="310"/>
      <c r="O27" s="310"/>
    </row>
    <row r="28" spans="1:15" ht="15" thickBot="1">
      <c r="A28" s="4">
        <f>Davalianeba!A27</f>
        <v>121</v>
      </c>
      <c r="B28" s="43" t="str">
        <f>Davalianeba!B27</f>
        <v>ყურაშვილი ნ</v>
      </c>
      <c r="C28" s="26">
        <f t="shared" si="0"/>
        <v>0</v>
      </c>
      <c r="D28" s="310">
        <f>Davalianeba!$C27*D$6</f>
        <v>0</v>
      </c>
      <c r="E28" s="310">
        <f>Davalianeba!$C27*E$6</f>
        <v>0</v>
      </c>
      <c r="F28" s="310">
        <f>Davalianeba!$C27*F$6</f>
        <v>0</v>
      </c>
      <c r="G28" s="310"/>
      <c r="H28" s="310"/>
      <c r="I28" s="310"/>
      <c r="J28" s="310"/>
      <c r="K28" s="310"/>
      <c r="L28" s="310"/>
      <c r="M28" s="310"/>
      <c r="N28" s="310"/>
      <c r="O28" s="310"/>
    </row>
    <row r="29" spans="1:15" ht="15" thickBot="1">
      <c r="A29" s="4">
        <f>Davalianeba!A28</f>
        <v>122</v>
      </c>
      <c r="B29" s="43" t="str">
        <f>Davalianeba!B28</f>
        <v>გოგნიაშვილი</v>
      </c>
      <c r="C29" s="26">
        <f t="shared" si="0"/>
        <v>407.54999999999995</v>
      </c>
      <c r="D29" s="310">
        <f>Davalianeba!$C28*D$6</f>
        <v>135.85</v>
      </c>
      <c r="E29" s="310">
        <f>Davalianeba!$C28*E$6</f>
        <v>135.85</v>
      </c>
      <c r="F29" s="310">
        <f>Davalianeba!$C28*F$6</f>
        <v>135.85</v>
      </c>
      <c r="G29" s="310"/>
      <c r="H29" s="310"/>
      <c r="I29" s="310"/>
      <c r="J29" s="310"/>
      <c r="K29" s="310"/>
      <c r="L29" s="310"/>
      <c r="M29" s="310"/>
      <c r="N29" s="310"/>
      <c r="O29" s="310"/>
    </row>
    <row r="30" spans="1:15" ht="15" thickBot="1">
      <c r="A30" s="4">
        <f>Davalianeba!A29</f>
        <v>123</v>
      </c>
      <c r="B30" s="43" t="str">
        <f>Davalianeba!B29</f>
        <v>ჯაბადარი გ</v>
      </c>
      <c r="C30" s="26">
        <f t="shared" si="0"/>
        <v>202.8</v>
      </c>
      <c r="D30" s="310">
        <f>Davalianeba!$C29*D$6</f>
        <v>67.60000000000001</v>
      </c>
      <c r="E30" s="310">
        <f>Davalianeba!$C29*E$6</f>
        <v>67.60000000000001</v>
      </c>
      <c r="F30" s="310">
        <f>Davalianeba!$C29*F$6</f>
        <v>67.60000000000001</v>
      </c>
      <c r="G30" s="310"/>
      <c r="H30" s="310"/>
      <c r="I30" s="310"/>
      <c r="J30" s="310"/>
      <c r="K30" s="310"/>
      <c r="L30" s="310"/>
      <c r="M30" s="310"/>
      <c r="N30" s="310"/>
      <c r="O30" s="310"/>
    </row>
    <row r="31" spans="1:15" ht="15" thickBot="1">
      <c r="A31" s="4">
        <f>Davalianeba!A30</f>
        <v>124</v>
      </c>
      <c r="B31" s="43" t="str">
        <f>Davalianeba!B30</f>
        <v>ჯაბადარი გ</v>
      </c>
      <c r="C31" s="26">
        <f t="shared" si="0"/>
        <v>206.70000000000002</v>
      </c>
      <c r="D31" s="310">
        <f>Davalianeba!$C30*D$6</f>
        <v>68.9</v>
      </c>
      <c r="E31" s="310">
        <f>Davalianeba!$C30*E$6</f>
        <v>68.9</v>
      </c>
      <c r="F31" s="310">
        <f>Davalianeba!$C30*F$6</f>
        <v>68.9</v>
      </c>
      <c r="G31" s="310"/>
      <c r="H31" s="310"/>
      <c r="I31" s="310"/>
      <c r="J31" s="310"/>
      <c r="K31" s="310"/>
      <c r="L31" s="310"/>
      <c r="M31" s="310"/>
      <c r="N31" s="310"/>
      <c r="O31" s="310"/>
    </row>
    <row r="32" spans="1:15" ht="15" thickBot="1">
      <c r="A32" s="57">
        <f>Davalianeba!A31</f>
        <v>201</v>
      </c>
      <c r="B32" s="62" t="str">
        <f>Davalianeba!B31</f>
        <v>ბრეგაძე მ.</v>
      </c>
      <c r="C32" s="59">
        <f t="shared" si="0"/>
        <v>358.02</v>
      </c>
      <c r="D32" s="310">
        <f>Davalianeba!$C31*D$6</f>
        <v>119.34</v>
      </c>
      <c r="E32" s="310">
        <f>Davalianeba!$C31*E$6</f>
        <v>119.34</v>
      </c>
      <c r="F32" s="310">
        <f>Davalianeba!$C31*F$6</f>
        <v>119.34</v>
      </c>
      <c r="G32" s="310"/>
      <c r="H32" s="310"/>
      <c r="I32" s="310"/>
      <c r="J32" s="310"/>
      <c r="K32" s="310"/>
      <c r="L32" s="310"/>
      <c r="M32" s="310"/>
      <c r="N32" s="310"/>
      <c r="O32" s="310"/>
    </row>
    <row r="33" spans="1:15" ht="15" thickBot="1">
      <c r="A33" s="57" t="str">
        <f>Davalianeba!A32</f>
        <v>201A</v>
      </c>
      <c r="B33" s="62" t="str">
        <f>Davalianeba!B32</f>
        <v>ამაშუკელი ბ/</v>
      </c>
      <c r="C33" s="59">
        <f>SUM(D33:O33)</f>
        <v>390.7800000000001</v>
      </c>
      <c r="D33" s="310">
        <f>Davalianeba!$C32*D$6</f>
        <v>130.26000000000002</v>
      </c>
      <c r="E33" s="310">
        <f>Davalianeba!$C32*E$6</f>
        <v>130.26000000000002</v>
      </c>
      <c r="F33" s="310">
        <f>Davalianeba!$C32*F$6</f>
        <v>130.26000000000002</v>
      </c>
      <c r="G33" s="310"/>
      <c r="H33" s="310"/>
      <c r="I33" s="310"/>
      <c r="J33" s="310"/>
      <c r="K33" s="310"/>
      <c r="L33" s="310"/>
      <c r="M33" s="310"/>
      <c r="N33" s="310"/>
      <c r="O33" s="310"/>
    </row>
    <row r="34" spans="1:15" ht="15" thickBot="1">
      <c r="A34" s="4">
        <f>Davalianeba!A33</f>
        <v>202</v>
      </c>
      <c r="B34" s="43" t="str">
        <f>Davalianeba!B33</f>
        <v>wuleuskiri g</v>
      </c>
      <c r="C34" s="26">
        <f t="shared" si="0"/>
        <v>210.60000000000002</v>
      </c>
      <c r="D34" s="310">
        <f>Davalianeba!$C33*D$6</f>
        <v>70.2</v>
      </c>
      <c r="E34" s="310">
        <f>Davalianeba!$C33*E$6</f>
        <v>70.2</v>
      </c>
      <c r="F34" s="310">
        <f>Davalianeba!$C33*F$6</f>
        <v>70.2</v>
      </c>
      <c r="G34" s="310"/>
      <c r="H34" s="310"/>
      <c r="I34" s="310"/>
      <c r="J34" s="310"/>
      <c r="K34" s="310"/>
      <c r="L34" s="310"/>
      <c r="M34" s="310"/>
      <c r="N34" s="310"/>
      <c r="O34" s="310"/>
    </row>
    <row r="35" spans="1:15" ht="15" thickBot="1">
      <c r="A35" s="4">
        <f>Davalianeba!A34</f>
        <v>203</v>
      </c>
      <c r="B35" s="43" t="str">
        <f>Davalianeba!B34</f>
        <v>wuleuskiri g</v>
      </c>
      <c r="C35" s="26">
        <f t="shared" si="0"/>
        <v>202.8</v>
      </c>
      <c r="D35" s="310">
        <f>Davalianeba!$C34*D$6</f>
        <v>67.60000000000001</v>
      </c>
      <c r="E35" s="310">
        <f>Davalianeba!$C34*E$6</f>
        <v>67.60000000000001</v>
      </c>
      <c r="F35" s="310">
        <f>Davalianeba!$C34*F$6</f>
        <v>67.60000000000001</v>
      </c>
      <c r="G35" s="310"/>
      <c r="H35" s="310"/>
      <c r="I35" s="310"/>
      <c r="J35" s="310"/>
      <c r="K35" s="310"/>
      <c r="L35" s="310"/>
      <c r="M35" s="310"/>
      <c r="N35" s="310"/>
      <c r="O35" s="310"/>
    </row>
    <row r="36" spans="1:15" ht="15" thickBot="1">
      <c r="A36" s="4">
        <f>Davalianeba!A35</f>
        <v>204</v>
      </c>
      <c r="B36" s="43" t="str">
        <f>Davalianeba!B35</f>
        <v>კლიმიაშვილი.შ</v>
      </c>
      <c r="C36" s="26">
        <f t="shared" si="0"/>
        <v>202.8</v>
      </c>
      <c r="D36" s="310">
        <f>Davalianeba!$C35*D$6</f>
        <v>67.60000000000001</v>
      </c>
      <c r="E36" s="310">
        <f>Davalianeba!$C35*E$6</f>
        <v>67.60000000000001</v>
      </c>
      <c r="F36" s="310">
        <f>Davalianeba!$C35*F$6</f>
        <v>67.60000000000001</v>
      </c>
      <c r="G36" s="310"/>
      <c r="H36" s="310"/>
      <c r="I36" s="310"/>
      <c r="J36" s="310"/>
      <c r="K36" s="310"/>
      <c r="L36" s="310"/>
      <c r="M36" s="310"/>
      <c r="N36" s="310"/>
      <c r="O36" s="310"/>
    </row>
    <row r="37" spans="1:15" ht="15" thickBot="1">
      <c r="A37" s="4">
        <f>Davalianeba!A36</f>
        <v>205</v>
      </c>
      <c r="B37" s="43" t="str">
        <f>Davalianeba!B36</f>
        <v>კლიმიაშვილი.შ</v>
      </c>
      <c r="C37" s="26">
        <f t="shared" si="0"/>
        <v>214.89000000000004</v>
      </c>
      <c r="D37" s="310">
        <f>Davalianeba!$C36*D$6</f>
        <v>71.63000000000001</v>
      </c>
      <c r="E37" s="310">
        <f>Davalianeba!$C36*E$6</f>
        <v>71.63000000000001</v>
      </c>
      <c r="F37" s="310">
        <f>Davalianeba!$C36*F$6</f>
        <v>71.63000000000001</v>
      </c>
      <c r="G37" s="310"/>
      <c r="H37" s="310"/>
      <c r="I37" s="310"/>
      <c r="J37" s="310"/>
      <c r="K37" s="310"/>
      <c r="L37" s="310"/>
      <c r="M37" s="310"/>
      <c r="N37" s="310"/>
      <c r="O37" s="310"/>
    </row>
    <row r="38" spans="1:15" ht="15" thickBot="1">
      <c r="A38" s="4">
        <f>Davalianeba!A37</f>
        <v>206</v>
      </c>
      <c r="B38" s="43" t="str">
        <f>Davalianeba!B37</f>
        <v>ი.ჩკადუა</v>
      </c>
      <c r="C38" s="26">
        <f t="shared" si="0"/>
        <v>452.40000000000003</v>
      </c>
      <c r="D38" s="310">
        <f>Davalianeba!$C37*D$6</f>
        <v>150.8</v>
      </c>
      <c r="E38" s="310">
        <f>Davalianeba!$C37*E$6</f>
        <v>150.8</v>
      </c>
      <c r="F38" s="310">
        <f>Davalianeba!$C37*F$6</f>
        <v>150.8</v>
      </c>
      <c r="G38" s="310"/>
      <c r="H38" s="310"/>
      <c r="I38" s="310"/>
      <c r="J38" s="310"/>
      <c r="K38" s="310"/>
      <c r="L38" s="310"/>
      <c r="M38" s="310"/>
      <c r="N38" s="310"/>
      <c r="O38" s="310"/>
    </row>
    <row r="39" spans="1:15" ht="15" thickBot="1">
      <c r="A39" s="4">
        <f>Davalianeba!A38</f>
        <v>207</v>
      </c>
      <c r="B39" s="43" t="str">
        <f>Davalianeba!B38</f>
        <v>ჩხეიძე დ.</v>
      </c>
      <c r="C39" s="26">
        <f t="shared" si="0"/>
        <v>452.40000000000003</v>
      </c>
      <c r="D39" s="310">
        <f>Davalianeba!$C38*D$6</f>
        <v>150.8</v>
      </c>
      <c r="E39" s="310">
        <f>Davalianeba!$C38*E$6</f>
        <v>150.8</v>
      </c>
      <c r="F39" s="310">
        <f>Davalianeba!$C38*F$6</f>
        <v>150.8</v>
      </c>
      <c r="G39" s="310"/>
      <c r="H39" s="310"/>
      <c r="I39" s="310"/>
      <c r="J39" s="310"/>
      <c r="K39" s="310"/>
      <c r="L39" s="310"/>
      <c r="M39" s="310"/>
      <c r="N39" s="310"/>
      <c r="O39" s="310"/>
    </row>
    <row r="40" spans="1:15" ht="15" thickBot="1">
      <c r="A40" s="4">
        <f>Davalianeba!A39</f>
        <v>208</v>
      </c>
      <c r="B40" s="43" t="str">
        <f>Davalianeba!B39</f>
        <v>ზ.ლომიძე</v>
      </c>
      <c r="C40" s="26">
        <f t="shared" si="0"/>
        <v>214.89000000000004</v>
      </c>
      <c r="D40" s="310">
        <f>Davalianeba!$C39*D$6</f>
        <v>71.63000000000001</v>
      </c>
      <c r="E40" s="310">
        <f>Davalianeba!$C39*E$6</f>
        <v>71.63000000000001</v>
      </c>
      <c r="F40" s="310">
        <f>Davalianeba!$C39*F$6</f>
        <v>71.63000000000001</v>
      </c>
      <c r="G40" s="310"/>
      <c r="H40" s="310"/>
      <c r="I40" s="310"/>
      <c r="J40" s="310"/>
      <c r="K40" s="310"/>
      <c r="L40" s="310"/>
      <c r="M40" s="310"/>
      <c r="N40" s="310"/>
      <c r="O40" s="310"/>
    </row>
    <row r="41" spans="1:15" ht="15" thickBot="1">
      <c r="A41" s="4">
        <f>Davalianeba!A40</f>
        <v>209</v>
      </c>
      <c r="B41" s="43" t="str">
        <f>Davalianeba!B40</f>
        <v>ზ.ლომიძე</v>
      </c>
      <c r="C41" s="26">
        <f t="shared" si="0"/>
        <v>208.64999999999998</v>
      </c>
      <c r="D41" s="310">
        <f>Davalianeba!$C40*D$6</f>
        <v>69.55</v>
      </c>
      <c r="E41" s="310">
        <f>Davalianeba!$C40*E$6</f>
        <v>69.55</v>
      </c>
      <c r="F41" s="310">
        <f>Davalianeba!$C40*F$6</f>
        <v>69.55</v>
      </c>
      <c r="G41" s="310"/>
      <c r="H41" s="310"/>
      <c r="I41" s="310"/>
      <c r="J41" s="310"/>
      <c r="K41" s="310"/>
      <c r="L41" s="310"/>
      <c r="M41" s="310"/>
      <c r="N41" s="310"/>
      <c r="O41" s="310"/>
    </row>
    <row r="42" spans="1:15" ht="15" thickBot="1">
      <c r="A42" s="4">
        <f>Davalianeba!A41</f>
        <v>210</v>
      </c>
      <c r="B42" s="43" t="str">
        <f>Davalianeba!B41</f>
        <v>მაისურაძ მ.</v>
      </c>
      <c r="C42" s="26">
        <f t="shared" si="0"/>
        <v>372.84000000000003</v>
      </c>
      <c r="D42" s="310">
        <f>Davalianeba!$C41*D$6</f>
        <v>124.28</v>
      </c>
      <c r="E42" s="310">
        <f>Davalianeba!$C41*E$6</f>
        <v>124.28</v>
      </c>
      <c r="F42" s="310">
        <f>Davalianeba!$C41*F$6</f>
        <v>124.28</v>
      </c>
      <c r="G42" s="310"/>
      <c r="H42" s="310"/>
      <c r="I42" s="310"/>
      <c r="J42" s="310"/>
      <c r="K42" s="310"/>
      <c r="L42" s="310"/>
      <c r="M42" s="310"/>
      <c r="N42" s="310"/>
      <c r="O42" s="310"/>
    </row>
    <row r="43" spans="1:15" ht="15" thickBot="1">
      <c r="A43" s="4">
        <f>Davalianeba!A42</f>
        <v>211</v>
      </c>
      <c r="B43" s="43" t="str">
        <f>Davalianeba!B42</f>
        <v>მაისურაძ შ</v>
      </c>
      <c r="C43" s="26">
        <f t="shared" si="0"/>
        <v>363.48</v>
      </c>
      <c r="D43" s="310">
        <f>Davalianeba!$C42*D$6</f>
        <v>121.16000000000001</v>
      </c>
      <c r="E43" s="310">
        <f>Davalianeba!$C42*E$6</f>
        <v>121.16000000000001</v>
      </c>
      <c r="F43" s="310">
        <f>Davalianeba!$C42*F$6</f>
        <v>121.16000000000001</v>
      </c>
      <c r="G43" s="310"/>
      <c r="H43" s="310"/>
      <c r="I43" s="310"/>
      <c r="J43" s="310"/>
      <c r="K43" s="310"/>
      <c r="L43" s="310"/>
      <c r="M43" s="310"/>
      <c r="N43" s="310"/>
      <c r="O43" s="310"/>
    </row>
    <row r="44" spans="1:15" ht="15" thickBot="1">
      <c r="A44" s="4">
        <f>Davalianeba!A43</f>
        <v>212</v>
      </c>
      <c r="B44" s="43" t="str">
        <f>Davalianeba!B43</f>
        <v>სულიკაშვილი</v>
      </c>
      <c r="C44" s="26">
        <f t="shared" si="0"/>
        <v>0</v>
      </c>
      <c r="D44" s="310">
        <f>Davalianeba!$C43*D$6</f>
        <v>0</v>
      </c>
      <c r="E44" s="310">
        <f>Davalianeba!$C43*E$6</f>
        <v>0</v>
      </c>
      <c r="F44" s="310">
        <f>Davalianeba!$C43*F$6</f>
        <v>0</v>
      </c>
      <c r="G44" s="310"/>
      <c r="H44" s="310"/>
      <c r="I44" s="310"/>
      <c r="J44" s="310"/>
      <c r="K44" s="310"/>
      <c r="L44" s="310"/>
      <c r="M44" s="310"/>
      <c r="N44" s="310"/>
      <c r="O44" s="310"/>
    </row>
    <row r="45" spans="1:15" ht="15" thickBot="1">
      <c r="A45" s="4">
        <f>Davalianeba!A44</f>
        <v>213</v>
      </c>
      <c r="B45" s="43" t="str">
        <f>Davalianeba!B44</f>
        <v>მიქელაძე.ე</v>
      </c>
      <c r="C45" s="26">
        <f t="shared" si="0"/>
        <v>202.8</v>
      </c>
      <c r="D45" s="310">
        <f>Davalianeba!$C44*D$6</f>
        <v>67.60000000000001</v>
      </c>
      <c r="E45" s="310">
        <f>Davalianeba!$C44*E$6</f>
        <v>67.60000000000001</v>
      </c>
      <c r="F45" s="310">
        <f>Davalianeba!$C44*F$6</f>
        <v>67.60000000000001</v>
      </c>
      <c r="G45" s="310"/>
      <c r="H45" s="310"/>
      <c r="I45" s="310"/>
      <c r="J45" s="310"/>
      <c r="K45" s="310"/>
      <c r="L45" s="310"/>
      <c r="M45" s="310"/>
      <c r="N45" s="310"/>
      <c r="O45" s="310"/>
    </row>
    <row r="46" spans="1:15" ht="15" thickBot="1">
      <c r="A46" s="4">
        <f>Davalianeba!A45</f>
        <v>214</v>
      </c>
      <c r="B46" s="43" t="str">
        <f>Davalianeba!B45</f>
        <v>ე.წენგუაშვილი</v>
      </c>
      <c r="C46" s="26">
        <f t="shared" si="0"/>
        <v>207.48000000000002</v>
      </c>
      <c r="D46" s="310">
        <f>Davalianeba!$C45*D$6</f>
        <v>69.16000000000001</v>
      </c>
      <c r="E46" s="310">
        <f>Davalianeba!$C45*E$6</f>
        <v>69.16000000000001</v>
      </c>
      <c r="F46" s="310">
        <f>Davalianeba!$C45*F$6</f>
        <v>69.16000000000001</v>
      </c>
      <c r="G46" s="310"/>
      <c r="H46" s="310"/>
      <c r="I46" s="310"/>
      <c r="J46" s="310"/>
      <c r="K46" s="310"/>
      <c r="L46" s="310"/>
      <c r="M46" s="310"/>
      <c r="N46" s="310"/>
      <c r="O46" s="310"/>
    </row>
    <row r="47" spans="1:15" ht="15" thickBot="1">
      <c r="A47" s="4">
        <f>Davalianeba!A46</f>
        <v>215</v>
      </c>
      <c r="B47" s="43" t="str">
        <f>Davalianeba!B46</f>
        <v>სანიკიძ ლ</v>
      </c>
      <c r="C47" s="26">
        <f t="shared" si="0"/>
        <v>202.8</v>
      </c>
      <c r="D47" s="310">
        <f>Davalianeba!$C46*D$6</f>
        <v>67.60000000000001</v>
      </c>
      <c r="E47" s="310">
        <f>Davalianeba!$C46*E$6</f>
        <v>67.60000000000001</v>
      </c>
      <c r="F47" s="310">
        <f>Davalianeba!$C46*F$6</f>
        <v>67.60000000000001</v>
      </c>
      <c r="G47" s="310"/>
      <c r="H47" s="310"/>
      <c r="I47" s="310"/>
      <c r="J47" s="310"/>
      <c r="K47" s="310"/>
      <c r="L47" s="310"/>
      <c r="M47" s="310"/>
      <c r="N47" s="310"/>
      <c r="O47" s="310"/>
    </row>
    <row r="48" spans="1:15" ht="15" thickBot="1">
      <c r="A48" s="4">
        <f>Davalianeba!A47</f>
        <v>216</v>
      </c>
      <c r="B48" s="43" t="str">
        <f>Davalianeba!B47</f>
        <v>კახნიაშვილი გ</v>
      </c>
      <c r="C48" s="26">
        <f t="shared" si="0"/>
        <v>363.48</v>
      </c>
      <c r="D48" s="310">
        <f>Davalianeba!$C47*D$6</f>
        <v>121.16000000000001</v>
      </c>
      <c r="E48" s="310">
        <f>Davalianeba!$C47*E$6</f>
        <v>121.16000000000001</v>
      </c>
      <c r="F48" s="310">
        <f>Davalianeba!$C47*F$6</f>
        <v>121.16000000000001</v>
      </c>
      <c r="G48" s="310"/>
      <c r="H48" s="310"/>
      <c r="I48" s="310"/>
      <c r="J48" s="310"/>
      <c r="K48" s="310"/>
      <c r="L48" s="310"/>
      <c r="M48" s="310"/>
      <c r="N48" s="310"/>
      <c r="O48" s="310"/>
    </row>
    <row r="49" spans="1:15" ht="15" thickBot="1">
      <c r="A49" s="4">
        <f>Davalianeba!A48</f>
        <v>217</v>
      </c>
      <c r="B49" s="43" t="str">
        <f>Davalianeba!B48</f>
        <v>კახნიაშვილი გ</v>
      </c>
      <c r="C49" s="26">
        <f t="shared" si="0"/>
        <v>369.33000000000004</v>
      </c>
      <c r="D49" s="310">
        <f>Davalianeba!$C48*D$6</f>
        <v>123.11000000000001</v>
      </c>
      <c r="E49" s="310">
        <f>Davalianeba!$C48*E$6</f>
        <v>123.11000000000001</v>
      </c>
      <c r="F49" s="310">
        <f>Davalianeba!$C48*F$6</f>
        <v>123.11000000000001</v>
      </c>
      <c r="G49" s="310"/>
      <c r="H49" s="310"/>
      <c r="I49" s="310"/>
      <c r="J49" s="310"/>
      <c r="K49" s="310"/>
      <c r="L49" s="310"/>
      <c r="M49" s="310"/>
      <c r="N49" s="310"/>
      <c r="O49" s="310"/>
    </row>
    <row r="50" spans="1:15" ht="15" thickBot="1">
      <c r="A50" s="4">
        <f>Davalianeba!A49</f>
        <v>218</v>
      </c>
      <c r="B50" s="43" t="str">
        <f>Davalianeba!B49</f>
        <v>ნ.იაკობიშვილი.ვ.მაღრაძე</v>
      </c>
      <c r="C50" s="26">
        <f t="shared" si="0"/>
        <v>210.60000000000002</v>
      </c>
      <c r="D50" s="310">
        <f>Davalianeba!$C49*D$6</f>
        <v>70.2</v>
      </c>
      <c r="E50" s="310">
        <f>Davalianeba!$C49*E$6</f>
        <v>70.2</v>
      </c>
      <c r="F50" s="310">
        <f>Davalianeba!$C49*F$6</f>
        <v>70.2</v>
      </c>
      <c r="G50" s="310"/>
      <c r="H50" s="310"/>
      <c r="I50" s="310"/>
      <c r="J50" s="310"/>
      <c r="K50" s="310"/>
      <c r="L50" s="310"/>
      <c r="M50" s="310"/>
      <c r="N50" s="310"/>
      <c r="O50" s="310"/>
    </row>
    <row r="51" spans="1:15" ht="15" thickBot="1">
      <c r="A51" s="4">
        <f>Davalianeba!A50</f>
        <v>219</v>
      </c>
      <c r="B51" s="43" t="str">
        <f>Davalianeba!B50</f>
        <v>ნარსია მ.</v>
      </c>
      <c r="C51" s="26">
        <f t="shared" si="0"/>
        <v>202.8</v>
      </c>
      <c r="D51" s="310">
        <f>Davalianeba!$C50*D$6</f>
        <v>67.60000000000001</v>
      </c>
      <c r="E51" s="310">
        <f>Davalianeba!$C50*E$6</f>
        <v>67.60000000000001</v>
      </c>
      <c r="F51" s="310">
        <f>Davalianeba!$C50*F$6</f>
        <v>67.60000000000001</v>
      </c>
      <c r="G51" s="310"/>
      <c r="H51" s="310"/>
      <c r="I51" s="310"/>
      <c r="J51" s="310"/>
      <c r="K51" s="310"/>
      <c r="L51" s="310"/>
      <c r="M51" s="310"/>
      <c r="N51" s="310"/>
      <c r="O51" s="310"/>
    </row>
    <row r="52" spans="1:15" ht="15" thickBot="1">
      <c r="A52" s="4">
        <f>Davalianeba!A51</f>
        <v>220</v>
      </c>
      <c r="B52" s="43" t="str">
        <f>Davalianeba!B51</f>
        <v>ნ.კობერიძე</v>
      </c>
      <c r="C52" s="26">
        <f t="shared" si="0"/>
        <v>202.8</v>
      </c>
      <c r="D52" s="310">
        <f>Davalianeba!$C51*D$6</f>
        <v>67.60000000000001</v>
      </c>
      <c r="E52" s="310">
        <f>Davalianeba!$C51*E$6</f>
        <v>67.60000000000001</v>
      </c>
      <c r="F52" s="310">
        <f>Davalianeba!$C51*F$6</f>
        <v>67.60000000000001</v>
      </c>
      <c r="G52" s="310"/>
      <c r="H52" s="310"/>
      <c r="I52" s="310"/>
      <c r="J52" s="310"/>
      <c r="K52" s="310"/>
      <c r="L52" s="310"/>
      <c r="M52" s="310"/>
      <c r="N52" s="310"/>
      <c r="O52" s="310"/>
    </row>
    <row r="53" spans="1:15" ht="15" thickBot="1">
      <c r="A53" s="4">
        <f>Davalianeba!A52</f>
        <v>221</v>
      </c>
      <c r="B53" s="43" t="str">
        <f>Davalianeba!B52</f>
        <v>ნ.კობერიძე</v>
      </c>
      <c r="C53" s="26">
        <f t="shared" si="0"/>
        <v>214.89000000000004</v>
      </c>
      <c r="D53" s="310">
        <f>Davalianeba!$C52*D$6</f>
        <v>71.63000000000001</v>
      </c>
      <c r="E53" s="310">
        <f>Davalianeba!$C52*E$6</f>
        <v>71.63000000000001</v>
      </c>
      <c r="F53" s="310">
        <f>Davalianeba!$C52*F$6</f>
        <v>71.63000000000001</v>
      </c>
      <c r="G53" s="310"/>
      <c r="H53" s="310"/>
      <c r="I53" s="310"/>
      <c r="J53" s="310"/>
      <c r="K53" s="310"/>
      <c r="L53" s="310"/>
      <c r="M53" s="310"/>
      <c r="N53" s="310"/>
      <c r="O53" s="310"/>
    </row>
    <row r="54" spans="1:15" ht="15" thickBot="1">
      <c r="A54" s="4">
        <f>Davalianeba!A53</f>
        <v>222</v>
      </c>
      <c r="B54" s="43" t="str">
        <f>Davalianeba!B53</f>
        <v>თაბაგარი ბადურაშვილი</v>
      </c>
      <c r="C54" s="26">
        <f t="shared" si="0"/>
        <v>0</v>
      </c>
      <c r="D54" s="310">
        <f>Davalianeba!$C53*D$6</f>
        <v>0</v>
      </c>
      <c r="E54" s="310">
        <f>Davalianeba!$C53*E$6</f>
        <v>0</v>
      </c>
      <c r="F54" s="310">
        <f>Davalianeba!$C53*F$6</f>
        <v>0</v>
      </c>
      <c r="G54" s="310"/>
      <c r="H54" s="310"/>
      <c r="I54" s="310"/>
      <c r="J54" s="310"/>
      <c r="K54" s="310"/>
      <c r="L54" s="310"/>
      <c r="M54" s="310"/>
      <c r="N54" s="310"/>
      <c r="O54" s="310"/>
    </row>
    <row r="55" spans="1:15" ht="15" thickBot="1">
      <c r="A55" s="4">
        <f>Davalianeba!A54</f>
        <v>223</v>
      </c>
      <c r="B55" s="43" t="str">
        <f>Davalianeba!B54</f>
        <v>ამბოკაძ</v>
      </c>
      <c r="C55" s="26">
        <f t="shared" si="0"/>
        <v>419.64</v>
      </c>
      <c r="D55" s="310">
        <f>Davalianeba!$C54*D$6</f>
        <v>139.88</v>
      </c>
      <c r="E55" s="310">
        <f>Davalianeba!$C54*E$6</f>
        <v>139.88</v>
      </c>
      <c r="F55" s="310">
        <f>Davalianeba!$C54*F$6</f>
        <v>139.88</v>
      </c>
      <c r="G55" s="310"/>
      <c r="H55" s="310"/>
      <c r="I55" s="310"/>
      <c r="J55" s="310"/>
      <c r="K55" s="310"/>
      <c r="L55" s="310"/>
      <c r="M55" s="310"/>
      <c r="N55" s="310"/>
      <c r="O55" s="310"/>
    </row>
    <row r="56" spans="1:15" ht="15" thickBot="1">
      <c r="A56" s="4">
        <f>Davalianeba!A55</f>
        <v>224</v>
      </c>
      <c r="B56" s="43" t="str">
        <f>Davalianeba!B55</f>
        <v>ძაგანია ნ</v>
      </c>
      <c r="C56" s="26">
        <f t="shared" si="0"/>
        <v>214.89000000000004</v>
      </c>
      <c r="D56" s="310">
        <f>Davalianeba!$C55*D$6</f>
        <v>71.63000000000001</v>
      </c>
      <c r="E56" s="310">
        <f>Davalianeba!$C55*E$6</f>
        <v>71.63000000000001</v>
      </c>
      <c r="F56" s="310">
        <f>Davalianeba!$C55*F$6</f>
        <v>71.63000000000001</v>
      </c>
      <c r="G56" s="310"/>
      <c r="H56" s="310"/>
      <c r="I56" s="310"/>
      <c r="J56" s="310"/>
      <c r="K56" s="310"/>
      <c r="L56" s="310"/>
      <c r="M56" s="310"/>
      <c r="N56" s="310"/>
      <c r="O56" s="310"/>
    </row>
    <row r="57" spans="1:15" ht="18" customHeight="1" thickBot="1">
      <c r="A57" s="4">
        <f>Davalianeba!A56</f>
        <v>225</v>
      </c>
      <c r="B57" s="43" t="str">
        <f>Davalianeba!B56</f>
        <v>ტაბიძე ნ</v>
      </c>
      <c r="C57" s="26">
        <f t="shared" si="0"/>
        <v>218.79000000000002</v>
      </c>
      <c r="D57" s="310">
        <f>Davalianeba!$C56*D$6</f>
        <v>72.93</v>
      </c>
      <c r="E57" s="310">
        <f>Davalianeba!$C56*E$6</f>
        <v>72.93</v>
      </c>
      <c r="F57" s="310">
        <f>Davalianeba!$C56*F$6</f>
        <v>72.93</v>
      </c>
      <c r="G57" s="310"/>
      <c r="H57" s="310"/>
      <c r="I57" s="310"/>
      <c r="J57" s="310"/>
      <c r="K57" s="310"/>
      <c r="L57" s="310"/>
      <c r="M57" s="310"/>
      <c r="N57" s="310"/>
      <c r="O57" s="310"/>
    </row>
    <row r="58" spans="1:15" ht="15" thickBot="1">
      <c r="A58" s="4">
        <f>Davalianeba!A57</f>
        <v>226</v>
      </c>
      <c r="B58" s="43" t="str">
        <f>Davalianeba!B57</f>
        <v>დ.ბაინდურაშვილი</v>
      </c>
      <c r="C58" s="26">
        <f t="shared" si="0"/>
        <v>372.84000000000003</v>
      </c>
      <c r="D58" s="310">
        <f>Davalianeba!$C57*D$6</f>
        <v>124.28</v>
      </c>
      <c r="E58" s="310">
        <f>Davalianeba!$C57*E$6</f>
        <v>124.28</v>
      </c>
      <c r="F58" s="310">
        <f>Davalianeba!$C57*F$6</f>
        <v>124.28</v>
      </c>
      <c r="G58" s="310"/>
      <c r="H58" s="310"/>
      <c r="I58" s="310"/>
      <c r="J58" s="310"/>
      <c r="K58" s="310"/>
      <c r="L58" s="310"/>
      <c r="M58" s="310"/>
      <c r="N58" s="310"/>
      <c r="O58" s="310"/>
    </row>
    <row r="59" spans="1:15" ht="15" thickBot="1">
      <c r="A59" s="4">
        <f>Davalianeba!A58</f>
        <v>227</v>
      </c>
      <c r="B59" s="43" t="str">
        <f>Davalianeba!B58</f>
        <v>დ/ბაინდურაშვილი</v>
      </c>
      <c r="C59" s="26">
        <f t="shared" si="0"/>
        <v>369.33000000000004</v>
      </c>
      <c r="D59" s="310">
        <f>Davalianeba!$C58*D$6</f>
        <v>123.11000000000001</v>
      </c>
      <c r="E59" s="310">
        <f>Davalianeba!$C58*E$6</f>
        <v>123.11000000000001</v>
      </c>
      <c r="F59" s="310">
        <f>Davalianeba!$C58*F$6</f>
        <v>123.11000000000001</v>
      </c>
      <c r="G59" s="310"/>
      <c r="H59" s="310"/>
      <c r="I59" s="310"/>
      <c r="J59" s="310"/>
      <c r="K59" s="310"/>
      <c r="L59" s="310"/>
      <c r="M59" s="310"/>
      <c r="N59" s="310"/>
      <c r="O59" s="310"/>
    </row>
    <row r="60" spans="1:15" ht="15" thickBot="1">
      <c r="A60" s="35">
        <f>Davalianeba!A59</f>
        <v>301</v>
      </c>
      <c r="B60" s="46" t="str">
        <f>Davalianeba!B59</f>
        <v>ბალახაძე ნ</v>
      </c>
      <c r="C60" s="59">
        <f t="shared" si="0"/>
        <v>365.03999999999996</v>
      </c>
      <c r="D60" s="310">
        <f>Davalianeba!$C59*D$6</f>
        <v>121.67999999999999</v>
      </c>
      <c r="E60" s="310">
        <f>Davalianeba!$C59*E$6</f>
        <v>121.67999999999999</v>
      </c>
      <c r="F60" s="310">
        <f>Davalianeba!$C59*F$6</f>
        <v>121.67999999999999</v>
      </c>
      <c r="G60" s="310"/>
      <c r="H60" s="310"/>
      <c r="I60" s="310"/>
      <c r="J60" s="310"/>
      <c r="K60" s="310"/>
      <c r="L60" s="310"/>
      <c r="M60" s="310"/>
      <c r="N60" s="310"/>
      <c r="O60" s="310"/>
    </row>
    <row r="61" spans="1:15" ht="15" thickBot="1">
      <c r="A61" s="4">
        <f>Davalianeba!A60</f>
        <v>302</v>
      </c>
      <c r="B61" s="43" t="str">
        <f>Davalianeba!B60</f>
        <v>ნ.ლიპარტელიანი</v>
      </c>
      <c r="C61" s="26">
        <f t="shared" si="0"/>
        <v>0</v>
      </c>
      <c r="D61" s="310">
        <f>Davalianeba!$C60*D$6</f>
        <v>0</v>
      </c>
      <c r="E61" s="310">
        <f>Davalianeba!$C60*E$6</f>
        <v>0</v>
      </c>
      <c r="F61" s="310">
        <f>Davalianeba!$C60*F$6</f>
        <v>0</v>
      </c>
      <c r="G61" s="310"/>
      <c r="H61" s="310"/>
      <c r="I61" s="310"/>
      <c r="J61" s="310"/>
      <c r="K61" s="310"/>
      <c r="L61" s="310"/>
      <c r="M61" s="310"/>
      <c r="N61" s="310"/>
      <c r="O61" s="310"/>
    </row>
    <row r="62" spans="1:15" ht="15" thickBot="1">
      <c r="A62" s="4">
        <f>Davalianeba!A61</f>
        <v>303</v>
      </c>
      <c r="B62" s="43" t="str">
        <f>Davalianeba!B61</f>
        <v>ნ.მჭედლიშვილი</v>
      </c>
      <c r="C62" s="26">
        <f t="shared" si="0"/>
        <v>203.19</v>
      </c>
      <c r="D62" s="310">
        <f>Davalianeba!$C61*D$6</f>
        <v>67.73</v>
      </c>
      <c r="E62" s="310">
        <f>Davalianeba!$C61*E$6</f>
        <v>67.73</v>
      </c>
      <c r="F62" s="310">
        <f>Davalianeba!$C61*F$6</f>
        <v>67.73</v>
      </c>
      <c r="G62" s="310"/>
      <c r="H62" s="310"/>
      <c r="I62" s="310"/>
      <c r="J62" s="310"/>
      <c r="K62" s="310"/>
      <c r="L62" s="310"/>
      <c r="M62" s="310"/>
      <c r="N62" s="310"/>
      <c r="O62" s="310"/>
    </row>
    <row r="63" spans="1:15" ht="15" thickBot="1">
      <c r="A63" s="4">
        <f>Davalianeba!A62</f>
        <v>304</v>
      </c>
      <c r="B63" s="43" t="str">
        <f>Davalianeba!B62</f>
        <v>ლ.გოგშელიძე</v>
      </c>
      <c r="C63" s="26">
        <f t="shared" si="0"/>
        <v>202.8</v>
      </c>
      <c r="D63" s="310">
        <f>Davalianeba!$C62*D$6</f>
        <v>67.60000000000001</v>
      </c>
      <c r="E63" s="310">
        <f>Davalianeba!$C62*E$6</f>
        <v>67.60000000000001</v>
      </c>
      <c r="F63" s="310">
        <f>Davalianeba!$C62*F$6</f>
        <v>67.60000000000001</v>
      </c>
      <c r="G63" s="310"/>
      <c r="H63" s="310"/>
      <c r="I63" s="310"/>
      <c r="J63" s="310"/>
      <c r="K63" s="310"/>
      <c r="L63" s="310"/>
      <c r="M63" s="310"/>
      <c r="N63" s="310"/>
      <c r="O63" s="310"/>
    </row>
    <row r="64" spans="1:15" ht="15" thickBot="1">
      <c r="A64" s="4">
        <f>Davalianeba!A63</f>
        <v>305</v>
      </c>
      <c r="B64" s="43" t="str">
        <f>Davalianeba!B63</f>
        <v>ბახსოლიანი თ</v>
      </c>
      <c r="C64" s="26">
        <f t="shared" si="0"/>
        <v>202.8</v>
      </c>
      <c r="D64" s="310">
        <f>Davalianeba!$C63*D$6</f>
        <v>67.60000000000001</v>
      </c>
      <c r="E64" s="310">
        <f>Davalianeba!$C63*E$6</f>
        <v>67.60000000000001</v>
      </c>
      <c r="F64" s="310">
        <f>Davalianeba!$C63*F$6</f>
        <v>67.60000000000001</v>
      </c>
      <c r="G64" s="310"/>
      <c r="H64" s="310"/>
      <c r="I64" s="310"/>
      <c r="J64" s="310"/>
      <c r="K64" s="310"/>
      <c r="L64" s="310"/>
      <c r="M64" s="310"/>
      <c r="N64" s="310"/>
      <c r="O64" s="310"/>
    </row>
    <row r="65" spans="1:15" ht="15" thickBot="1">
      <c r="A65" s="4">
        <f>Davalianeba!A64</f>
        <v>306</v>
      </c>
      <c r="B65" s="43" t="str">
        <f>Davalianeba!B64</f>
        <v>შავიშვილი ე</v>
      </c>
      <c r="C65" s="26">
        <f t="shared" si="0"/>
        <v>215.28000000000003</v>
      </c>
      <c r="D65" s="310">
        <f>Davalianeba!$C64*D$6</f>
        <v>71.76</v>
      </c>
      <c r="E65" s="310">
        <f>Davalianeba!$C64*E$6</f>
        <v>71.76</v>
      </c>
      <c r="F65" s="310">
        <f>Davalianeba!$C64*F$6</f>
        <v>71.76</v>
      </c>
      <c r="G65" s="310"/>
      <c r="H65" s="310"/>
      <c r="I65" s="310"/>
      <c r="J65" s="310"/>
      <c r="K65" s="310"/>
      <c r="L65" s="310"/>
      <c r="M65" s="310"/>
      <c r="N65" s="310"/>
      <c r="O65" s="310"/>
    </row>
    <row r="66" spans="1:15" ht="15" thickBot="1">
      <c r="A66" s="4">
        <f>Davalianeba!A65</f>
        <v>307</v>
      </c>
      <c r="B66" s="43" t="str">
        <f>Davalianeba!B65</f>
        <v>გაბადაძე ი</v>
      </c>
      <c r="C66" s="26">
        <f t="shared" si="0"/>
        <v>440.70000000000005</v>
      </c>
      <c r="D66" s="310">
        <f>Davalianeba!$C65*D$6</f>
        <v>146.9</v>
      </c>
      <c r="E66" s="310">
        <f>Davalianeba!$C65*E$6</f>
        <v>146.9</v>
      </c>
      <c r="F66" s="310">
        <f>Davalianeba!$C65*F$6</f>
        <v>146.9</v>
      </c>
      <c r="G66" s="310"/>
      <c r="H66" s="310"/>
      <c r="I66" s="310"/>
      <c r="J66" s="310"/>
      <c r="K66" s="310"/>
      <c r="L66" s="310"/>
      <c r="M66" s="310"/>
      <c r="N66" s="310"/>
      <c r="O66" s="310"/>
    </row>
    <row r="67" spans="1:15" ht="15" thickBot="1">
      <c r="A67" s="4">
        <f>Davalianeba!A66</f>
        <v>308</v>
      </c>
      <c r="B67" s="43" t="str">
        <f>Davalianeba!B66</f>
        <v>მაჩიტიძე .ვ</v>
      </c>
      <c r="C67" s="26">
        <f t="shared" si="0"/>
        <v>440.70000000000005</v>
      </c>
      <c r="D67" s="310">
        <f>Davalianeba!$C66*D$6</f>
        <v>146.9</v>
      </c>
      <c r="E67" s="310">
        <f>Davalianeba!$C66*E$6</f>
        <v>146.9</v>
      </c>
      <c r="F67" s="310">
        <f>Davalianeba!$C66*F$6</f>
        <v>146.9</v>
      </c>
      <c r="G67" s="310"/>
      <c r="H67" s="310"/>
      <c r="I67" s="310"/>
      <c r="J67" s="310"/>
      <c r="K67" s="310"/>
      <c r="L67" s="310"/>
      <c r="M67" s="310"/>
      <c r="N67" s="310"/>
      <c r="O67" s="310"/>
    </row>
    <row r="68" spans="1:15" ht="15" thickBot="1">
      <c r="A68" s="4">
        <f>Davalianeba!A67</f>
        <v>309</v>
      </c>
      <c r="B68" s="43" t="str">
        <f>Davalianeba!B67</f>
        <v>ლეჟავა თ</v>
      </c>
      <c r="C68" s="26">
        <f t="shared" si="0"/>
        <v>421.20000000000005</v>
      </c>
      <c r="D68" s="310">
        <f>Davalianeba!$C67*D$6</f>
        <v>140.4</v>
      </c>
      <c r="E68" s="310">
        <f>Davalianeba!$C67*E$6</f>
        <v>140.4</v>
      </c>
      <c r="F68" s="310">
        <f>Davalianeba!$C67*F$6</f>
        <v>140.4</v>
      </c>
      <c r="G68" s="310"/>
      <c r="H68" s="310"/>
      <c r="I68" s="310"/>
      <c r="J68" s="310"/>
      <c r="K68" s="310"/>
      <c r="L68" s="310"/>
      <c r="M68" s="310"/>
      <c r="N68" s="310"/>
      <c r="O68" s="310"/>
    </row>
    <row r="69" spans="1:15" ht="15" thickBot="1">
      <c r="A69" s="4">
        <f>Davalianeba!A68</f>
        <v>310</v>
      </c>
      <c r="B69" s="43" t="str">
        <f>Davalianeba!B68</f>
        <v>ლ.მჭედლიშვილი</v>
      </c>
      <c r="C69" s="26">
        <f t="shared" si="0"/>
        <v>359.58000000000004</v>
      </c>
      <c r="D69" s="310">
        <f>Davalianeba!$C68*D$6</f>
        <v>119.86000000000001</v>
      </c>
      <c r="E69" s="310">
        <f>Davalianeba!$C68*E$6</f>
        <v>119.86000000000001</v>
      </c>
      <c r="F69" s="310">
        <f>Davalianeba!$C68*F$6</f>
        <v>119.86000000000001</v>
      </c>
      <c r="G69" s="310"/>
      <c r="H69" s="310"/>
      <c r="I69" s="310"/>
      <c r="J69" s="310"/>
      <c r="K69" s="310"/>
      <c r="L69" s="310"/>
      <c r="M69" s="310"/>
      <c r="N69" s="310"/>
      <c r="O69" s="310"/>
    </row>
    <row r="70" spans="1:15" ht="15" thickBot="1">
      <c r="A70" s="4">
        <f>Davalianeba!A69</f>
        <v>311</v>
      </c>
      <c r="B70" s="43" t="str">
        <f>Davalianeba!B69</f>
        <v>რ.ოთინაშვილი</v>
      </c>
      <c r="C70" s="26">
        <f t="shared" si="0"/>
        <v>377.91</v>
      </c>
      <c r="D70" s="310">
        <f>Davalianeba!$C69*D$6</f>
        <v>125.97000000000001</v>
      </c>
      <c r="E70" s="310">
        <f>Davalianeba!$C69*E$6</f>
        <v>125.97000000000001</v>
      </c>
      <c r="F70" s="310">
        <f>Davalianeba!$C69*F$6</f>
        <v>125.97000000000001</v>
      </c>
      <c r="G70" s="310"/>
      <c r="H70" s="310"/>
      <c r="I70" s="310"/>
      <c r="J70" s="310"/>
      <c r="K70" s="310"/>
      <c r="L70" s="310"/>
      <c r="M70" s="310"/>
      <c r="N70" s="310"/>
      <c r="O70" s="310"/>
    </row>
    <row r="71" spans="1:15" ht="15" thickBot="1">
      <c r="A71" s="4">
        <f>Davalianeba!A70</f>
        <v>312</v>
      </c>
      <c r="B71" s="43" t="str">
        <f>Davalianeba!B70</f>
        <v>სულიკაშვილი</v>
      </c>
      <c r="C71" s="26">
        <f t="shared" si="0"/>
        <v>0</v>
      </c>
      <c r="D71" s="310">
        <f>Davalianeba!$C70*D$6</f>
        <v>0</v>
      </c>
      <c r="E71" s="310">
        <f>Davalianeba!$C70*E$6</f>
        <v>0</v>
      </c>
      <c r="F71" s="310">
        <f>Davalianeba!$C70*F$6</f>
        <v>0</v>
      </c>
      <c r="G71" s="310"/>
      <c r="H71" s="310"/>
      <c r="I71" s="310"/>
      <c r="J71" s="310"/>
      <c r="K71" s="310"/>
      <c r="L71" s="310"/>
      <c r="M71" s="310"/>
      <c r="N71" s="310"/>
      <c r="O71" s="310"/>
    </row>
    <row r="72" spans="1:15" ht="15" thickBot="1">
      <c r="A72" s="4">
        <f>Davalianeba!A71</f>
        <v>313</v>
      </c>
      <c r="B72" s="43" t="str">
        <f>Davalianeba!B71</f>
        <v>სულიკაშვილი</v>
      </c>
      <c r="C72" s="26">
        <f t="shared" si="0"/>
        <v>0</v>
      </c>
      <c r="D72" s="310">
        <f>Davalianeba!$C71*D$6</f>
        <v>0</v>
      </c>
      <c r="E72" s="310">
        <f>Davalianeba!$C71*E$6</f>
        <v>0</v>
      </c>
      <c r="F72" s="310">
        <f>Davalianeba!$C71*F$6</f>
        <v>0</v>
      </c>
      <c r="G72" s="310"/>
      <c r="H72" s="310"/>
      <c r="I72" s="310"/>
      <c r="J72" s="310"/>
      <c r="K72" s="310"/>
      <c r="L72" s="310"/>
      <c r="M72" s="310"/>
      <c r="N72" s="310"/>
      <c r="O72" s="310"/>
    </row>
    <row r="73" spans="1:15" ht="15" thickBot="1">
      <c r="A73" s="4">
        <f>Davalianeba!A72</f>
        <v>314</v>
      </c>
      <c r="B73" s="43" t="str">
        <f>Davalianeba!B72</f>
        <v>ბერაძე</v>
      </c>
      <c r="C73" s="26">
        <f t="shared" si="0"/>
        <v>202.8</v>
      </c>
      <c r="D73" s="310">
        <f>Davalianeba!$C72*D$6</f>
        <v>67.60000000000001</v>
      </c>
      <c r="E73" s="310">
        <f>Davalianeba!$C72*E$6</f>
        <v>67.60000000000001</v>
      </c>
      <c r="F73" s="310">
        <f>Davalianeba!$C72*F$6</f>
        <v>67.60000000000001</v>
      </c>
      <c r="G73" s="310"/>
      <c r="H73" s="310"/>
      <c r="I73" s="310"/>
      <c r="J73" s="310"/>
      <c r="K73" s="310"/>
      <c r="L73" s="310"/>
      <c r="M73" s="310"/>
      <c r="N73" s="310"/>
      <c r="O73" s="310"/>
    </row>
    <row r="74" spans="1:15" ht="15" thickBot="1">
      <c r="A74" s="4">
        <f>Davalianeba!A73</f>
        <v>315</v>
      </c>
      <c r="B74" s="43" t="str">
        <f>Davalianeba!B73</f>
        <v>qvrivWiriSvili.g</v>
      </c>
      <c r="C74" s="26">
        <f aca="true" t="shared" si="1" ref="C74:C137">SUM(D74:O74)</f>
        <v>202.8</v>
      </c>
      <c r="D74" s="310">
        <f>Davalianeba!$C73*D$6</f>
        <v>67.60000000000001</v>
      </c>
      <c r="E74" s="310">
        <f>Davalianeba!$C73*E$6</f>
        <v>67.60000000000001</v>
      </c>
      <c r="F74" s="310">
        <f>Davalianeba!$C73*F$6</f>
        <v>67.60000000000001</v>
      </c>
      <c r="G74" s="310"/>
      <c r="H74" s="310"/>
      <c r="I74" s="310"/>
      <c r="J74" s="310"/>
      <c r="K74" s="310"/>
      <c r="L74" s="310"/>
      <c r="M74" s="310"/>
      <c r="N74" s="310"/>
      <c r="O74" s="310"/>
    </row>
    <row r="75" spans="1:15" ht="15" thickBot="1">
      <c r="A75" s="4">
        <f>Davalianeba!A74</f>
        <v>316</v>
      </c>
      <c r="B75" s="43" t="str">
        <f>Davalianeba!B74</f>
        <v>გაბრიჩიძე </v>
      </c>
      <c r="C75" s="26">
        <f t="shared" si="1"/>
        <v>193.44</v>
      </c>
      <c r="D75" s="310">
        <f>Davalianeba!$C74*D$6</f>
        <v>64.48</v>
      </c>
      <c r="E75" s="310">
        <f>Davalianeba!$C74*E$6</f>
        <v>64.48</v>
      </c>
      <c r="F75" s="310">
        <f>Davalianeba!$C74*F$6</f>
        <v>64.48</v>
      </c>
      <c r="G75" s="310"/>
      <c r="H75" s="310"/>
      <c r="I75" s="310"/>
      <c r="J75" s="310"/>
      <c r="K75" s="310"/>
      <c r="L75" s="310"/>
      <c r="M75" s="310"/>
      <c r="N75" s="310"/>
      <c r="O75" s="310"/>
    </row>
    <row r="76" spans="1:15" ht="15" thickBot="1">
      <c r="A76" s="4">
        <f>Davalianeba!A75</f>
        <v>317</v>
      </c>
      <c r="B76" s="43" t="str">
        <f>Davalianeba!B75</f>
        <v>კონსულიანი ს</v>
      </c>
      <c r="C76" s="26">
        <f t="shared" si="1"/>
        <v>525.72</v>
      </c>
      <c r="D76" s="310">
        <f>Davalianeba!$C75*D$6</f>
        <v>175.24</v>
      </c>
      <c r="E76" s="310">
        <f>Davalianeba!$C75*E$6</f>
        <v>175.24</v>
      </c>
      <c r="F76" s="310">
        <f>Davalianeba!$C75*F$6</f>
        <v>175.24</v>
      </c>
      <c r="G76" s="310"/>
      <c r="H76" s="310"/>
      <c r="I76" s="310"/>
      <c r="J76" s="310"/>
      <c r="K76" s="310"/>
      <c r="L76" s="310"/>
      <c r="M76" s="310"/>
      <c r="N76" s="310"/>
      <c r="O76" s="310"/>
    </row>
    <row r="77" spans="1:15" ht="15" thickBot="1">
      <c r="A77" s="4">
        <f>Davalianeba!A76</f>
        <v>318</v>
      </c>
      <c r="B77" s="43" t="str">
        <f>Davalianeba!B76</f>
        <v>კერესელიძე</v>
      </c>
      <c r="C77" s="26">
        <f t="shared" si="1"/>
        <v>614.25</v>
      </c>
      <c r="D77" s="310">
        <f>Davalianeba!$C76*D$6</f>
        <v>204.75</v>
      </c>
      <c r="E77" s="310">
        <f>Davalianeba!$C76*E$6</f>
        <v>204.75</v>
      </c>
      <c r="F77" s="310">
        <f>Davalianeba!$C76*F$6</f>
        <v>204.75</v>
      </c>
      <c r="G77" s="310"/>
      <c r="H77" s="310"/>
      <c r="I77" s="310"/>
      <c r="J77" s="310"/>
      <c r="K77" s="310"/>
      <c r="L77" s="310"/>
      <c r="M77" s="310"/>
      <c r="N77" s="310"/>
      <c r="O77" s="310"/>
    </row>
    <row r="78" spans="1:15" ht="15" thickBot="1">
      <c r="A78" s="4">
        <f>Davalianeba!A77</f>
        <v>319</v>
      </c>
      <c r="B78" s="43" t="str">
        <f>Davalianeba!B77</f>
        <v>დ.კვეზერელი</v>
      </c>
      <c r="C78" s="26">
        <f t="shared" si="1"/>
        <v>215.28000000000003</v>
      </c>
      <c r="D78" s="310">
        <f>Davalianeba!$C77*D$6</f>
        <v>71.76</v>
      </c>
      <c r="E78" s="310">
        <f>Davalianeba!$C77*E$6</f>
        <v>71.76</v>
      </c>
      <c r="F78" s="310">
        <f>Davalianeba!$C77*F$6</f>
        <v>71.76</v>
      </c>
      <c r="G78" s="310"/>
      <c r="H78" s="310"/>
      <c r="I78" s="310"/>
      <c r="J78" s="310"/>
      <c r="K78" s="310"/>
      <c r="L78" s="310"/>
      <c r="M78" s="310"/>
      <c r="N78" s="310"/>
      <c r="O78" s="310"/>
    </row>
    <row r="79" spans="1:15" ht="15" thickBot="1">
      <c r="A79" s="4">
        <f>Davalianeba!A78</f>
        <v>320</v>
      </c>
      <c r="B79" s="43" t="str">
        <f>Davalianeba!B78</f>
        <v>დ.კვეზერელი</v>
      </c>
      <c r="C79" s="26">
        <f t="shared" si="1"/>
        <v>411.06000000000006</v>
      </c>
      <c r="D79" s="310">
        <f>Davalianeba!$C78*D$6</f>
        <v>137.02</v>
      </c>
      <c r="E79" s="310">
        <f>Davalianeba!$C78*E$6</f>
        <v>137.02</v>
      </c>
      <c r="F79" s="310">
        <f>Davalianeba!$C78*F$6</f>
        <v>137.02</v>
      </c>
      <c r="G79" s="310"/>
      <c r="H79" s="310"/>
      <c r="I79" s="310"/>
      <c r="J79" s="310"/>
      <c r="K79" s="310"/>
      <c r="L79" s="310"/>
      <c r="M79" s="310"/>
      <c r="N79" s="310"/>
      <c r="O79" s="310"/>
    </row>
    <row r="80" spans="1:15" ht="15" thickBot="1">
      <c r="A80" s="4">
        <f>Davalianeba!A79</f>
        <v>321</v>
      </c>
      <c r="B80" s="43" t="str">
        <f>Davalianeba!B79</f>
        <v>თ მაჩუტაძე</v>
      </c>
      <c r="C80" s="26">
        <f t="shared" si="1"/>
        <v>411.06000000000006</v>
      </c>
      <c r="D80" s="310">
        <f>Davalianeba!$C79*D$6</f>
        <v>137.02</v>
      </c>
      <c r="E80" s="310">
        <f>Davalianeba!$C79*E$6</f>
        <v>137.02</v>
      </c>
      <c r="F80" s="310">
        <f>Davalianeba!$C79*F$6</f>
        <v>137.02</v>
      </c>
      <c r="G80" s="310"/>
      <c r="H80" s="310"/>
      <c r="I80" s="310"/>
      <c r="J80" s="310"/>
      <c r="K80" s="310"/>
      <c r="L80" s="310"/>
      <c r="M80" s="310"/>
      <c r="N80" s="310"/>
      <c r="O80" s="310"/>
    </row>
    <row r="81" spans="1:15" ht="15" thickBot="1">
      <c r="A81" s="4">
        <f>Davalianeba!A80</f>
        <v>322</v>
      </c>
      <c r="B81" s="43" t="str">
        <f>Davalianeba!B80</f>
        <v>ინდაშვილი მ</v>
      </c>
      <c r="C81" s="26">
        <f t="shared" si="1"/>
        <v>215.28000000000003</v>
      </c>
      <c r="D81" s="310">
        <f>Davalianeba!$C80*D$6</f>
        <v>71.76</v>
      </c>
      <c r="E81" s="310">
        <f>Davalianeba!$C80*E$6</f>
        <v>71.76</v>
      </c>
      <c r="F81" s="310">
        <f>Davalianeba!$C80*F$6</f>
        <v>71.76</v>
      </c>
      <c r="G81" s="310"/>
      <c r="H81" s="310"/>
      <c r="I81" s="310"/>
      <c r="J81" s="310"/>
      <c r="K81" s="310"/>
      <c r="L81" s="310"/>
      <c r="M81" s="310"/>
      <c r="N81" s="310"/>
      <c r="O81" s="310"/>
    </row>
    <row r="82" spans="1:15" ht="15" thickBot="1">
      <c r="A82" s="4">
        <f>Davalianeba!A81</f>
        <v>323</v>
      </c>
      <c r="B82" s="43" t="str">
        <f>Davalianeba!B81</f>
        <v>ინდაშვილი მ</v>
      </c>
      <c r="C82" s="26">
        <f t="shared" si="1"/>
        <v>201.24</v>
      </c>
      <c r="D82" s="310">
        <f>Davalianeba!$C81*D$6</f>
        <v>67.08</v>
      </c>
      <c r="E82" s="310">
        <f>Davalianeba!$C81*E$6</f>
        <v>67.08</v>
      </c>
      <c r="F82" s="310">
        <f>Davalianeba!$C81*F$6</f>
        <v>67.08</v>
      </c>
      <c r="G82" s="310"/>
      <c r="H82" s="310"/>
      <c r="I82" s="310"/>
      <c r="J82" s="310"/>
      <c r="K82" s="310"/>
      <c r="L82" s="310"/>
      <c r="M82" s="310"/>
      <c r="N82" s="310"/>
      <c r="O82" s="310"/>
    </row>
    <row r="83" spans="1:15" ht="15" thickBot="1">
      <c r="A83" s="4">
        <f>Davalianeba!A82</f>
        <v>324</v>
      </c>
      <c r="B83" s="43" t="str">
        <f>Davalianeba!B82</f>
        <v>ლეკიშვილი ნ</v>
      </c>
      <c r="C83" s="26">
        <f t="shared" si="1"/>
        <v>363.48</v>
      </c>
      <c r="D83" s="310">
        <f>Davalianeba!$C82*D$6</f>
        <v>121.16000000000001</v>
      </c>
      <c r="E83" s="310">
        <f>Davalianeba!$C82*E$6</f>
        <v>121.16000000000001</v>
      </c>
      <c r="F83" s="310">
        <f>Davalianeba!$C82*F$6</f>
        <v>121.16000000000001</v>
      </c>
      <c r="G83" s="310"/>
      <c r="H83" s="310"/>
      <c r="I83" s="310"/>
      <c r="J83" s="310"/>
      <c r="K83" s="310"/>
      <c r="L83" s="310"/>
      <c r="M83" s="310"/>
      <c r="N83" s="310"/>
      <c r="O83" s="310"/>
    </row>
    <row r="84" spans="1:15" ht="15" thickBot="1">
      <c r="A84" s="4">
        <f>Davalianeba!A83</f>
        <v>325</v>
      </c>
      <c r="B84" s="43" t="str">
        <f>Davalianeba!B83</f>
        <v>ლეკიშვილი კ</v>
      </c>
      <c r="C84" s="26">
        <f t="shared" si="1"/>
        <v>557.3100000000001</v>
      </c>
      <c r="D84" s="310">
        <f>Davalianeba!$C83*D$6</f>
        <v>185.77</v>
      </c>
      <c r="E84" s="310">
        <f>Davalianeba!$C83*E$6</f>
        <v>185.77</v>
      </c>
      <c r="F84" s="310">
        <f>Davalianeba!$C83*F$6</f>
        <v>185.77</v>
      </c>
      <c r="G84" s="310"/>
      <c r="H84" s="310"/>
      <c r="I84" s="310"/>
      <c r="J84" s="310"/>
      <c r="K84" s="310"/>
      <c r="L84" s="310"/>
      <c r="M84" s="310"/>
      <c r="N84" s="310"/>
      <c r="O84" s="310"/>
    </row>
    <row r="85" spans="1:15" ht="15" thickBot="1">
      <c r="A85" s="4">
        <f>Davalianeba!A84</f>
        <v>326</v>
      </c>
      <c r="B85" s="43" t="str">
        <f>Davalianeba!B84</f>
        <v>გოგიტიძ ი</v>
      </c>
      <c r="C85" s="26">
        <f t="shared" si="1"/>
        <v>203.19</v>
      </c>
      <c r="D85" s="310">
        <f>Davalianeba!$C84*D$6</f>
        <v>67.73</v>
      </c>
      <c r="E85" s="310">
        <f>Davalianeba!$C84*E$6</f>
        <v>67.73</v>
      </c>
      <c r="F85" s="310">
        <f>Davalianeba!$C84*F$6</f>
        <v>67.73</v>
      </c>
      <c r="G85" s="310"/>
      <c r="H85" s="310"/>
      <c r="I85" s="310"/>
      <c r="J85" s="310"/>
      <c r="K85" s="310"/>
      <c r="L85" s="310"/>
      <c r="M85" s="310"/>
      <c r="N85" s="310"/>
      <c r="O85" s="310"/>
    </row>
    <row r="86" spans="1:15" ht="15" thickBot="1">
      <c r="A86" s="35">
        <f>Davalianeba!A85</f>
        <v>401</v>
      </c>
      <c r="B86" s="62" t="str">
        <f>Davalianeba!B85</f>
        <v>მ.ჯავახიშვილი</v>
      </c>
      <c r="C86" s="59">
        <f t="shared" si="1"/>
        <v>414.18</v>
      </c>
      <c r="D86" s="310">
        <f>Davalianeba!$C85*D$6</f>
        <v>138.06</v>
      </c>
      <c r="E86" s="310">
        <f>Davalianeba!$C85*E$6</f>
        <v>138.06</v>
      </c>
      <c r="F86" s="310">
        <f>Davalianeba!$C85*F$6</f>
        <v>138.06</v>
      </c>
      <c r="G86" s="310"/>
      <c r="H86" s="310"/>
      <c r="I86" s="310"/>
      <c r="J86" s="310"/>
      <c r="K86" s="310"/>
      <c r="L86" s="310"/>
      <c r="M86" s="310"/>
      <c r="N86" s="310"/>
      <c r="O86" s="310"/>
    </row>
    <row r="87" spans="1:15" ht="15" thickBot="1">
      <c r="A87" s="4">
        <f>Davalianeba!A86</f>
        <v>402</v>
      </c>
      <c r="B87" s="43" t="str">
        <f>Davalianeba!B86</f>
        <v>დ.სულაბერიძე</v>
      </c>
      <c r="C87" s="26">
        <f t="shared" si="1"/>
        <v>413.01000000000005</v>
      </c>
      <c r="D87" s="310">
        <f>Davalianeba!$C86*D$6</f>
        <v>137.67000000000002</v>
      </c>
      <c r="E87" s="310">
        <f>Davalianeba!$C86*E$6</f>
        <v>137.67000000000002</v>
      </c>
      <c r="F87" s="310">
        <f>Davalianeba!$C86*F$6</f>
        <v>137.67000000000002</v>
      </c>
      <c r="G87" s="310"/>
      <c r="H87" s="310"/>
      <c r="I87" s="310"/>
      <c r="J87" s="310"/>
      <c r="K87" s="310"/>
      <c r="L87" s="310"/>
      <c r="M87" s="310"/>
      <c r="N87" s="310"/>
      <c r="O87" s="310"/>
    </row>
    <row r="88" spans="1:15" ht="15" thickBot="1">
      <c r="A88" s="4">
        <f>Davalianeba!A87</f>
        <v>403</v>
      </c>
      <c r="B88" s="43" t="str">
        <f>Davalianeba!B87</f>
        <v>გამყრელიძ</v>
      </c>
      <c r="C88" s="26">
        <f t="shared" si="1"/>
        <v>205.53000000000003</v>
      </c>
      <c r="D88" s="310">
        <f>Davalianeba!$C87*D$6</f>
        <v>68.51</v>
      </c>
      <c r="E88" s="310">
        <f>Davalianeba!$C87*E$6</f>
        <v>68.51</v>
      </c>
      <c r="F88" s="310">
        <f>Davalianeba!$C87*F$6</f>
        <v>68.51</v>
      </c>
      <c r="G88" s="310"/>
      <c r="H88" s="310"/>
      <c r="I88" s="310"/>
      <c r="J88" s="310"/>
      <c r="K88" s="310"/>
      <c r="L88" s="310"/>
      <c r="M88" s="310"/>
      <c r="N88" s="310"/>
      <c r="O88" s="310"/>
    </row>
    <row r="89" spans="1:15" ht="15" thickBot="1">
      <c r="A89" s="4">
        <f>Davalianeba!A88</f>
        <v>404</v>
      </c>
      <c r="B89" s="43" t="str">
        <f>Davalianeba!B88</f>
        <v>გ.ჭუმბურიძე</v>
      </c>
      <c r="C89" s="26">
        <f t="shared" si="1"/>
        <v>204.36</v>
      </c>
      <c r="D89" s="310">
        <f>Davalianeba!$C88*D$6</f>
        <v>68.12</v>
      </c>
      <c r="E89" s="310">
        <f>Davalianeba!$C88*E$6</f>
        <v>68.12</v>
      </c>
      <c r="F89" s="310">
        <f>Davalianeba!$C88*F$6</f>
        <v>68.12</v>
      </c>
      <c r="G89" s="310"/>
      <c r="H89" s="310"/>
      <c r="I89" s="310"/>
      <c r="J89" s="310"/>
      <c r="K89" s="310"/>
      <c r="L89" s="310"/>
      <c r="M89" s="310"/>
      <c r="N89" s="310"/>
      <c r="O89" s="310"/>
    </row>
    <row r="90" spans="1:15" ht="15" thickBot="1">
      <c r="A90" s="4">
        <f>Davalianeba!A89</f>
        <v>405</v>
      </c>
      <c r="B90" s="43" t="str">
        <f>Davalianeba!B89</f>
        <v>გიგაური</v>
      </c>
      <c r="C90" s="26">
        <f t="shared" si="1"/>
        <v>417.29999999999995</v>
      </c>
      <c r="D90" s="310">
        <f>Davalianeba!$C89*D$6</f>
        <v>139.1</v>
      </c>
      <c r="E90" s="310">
        <f>Davalianeba!$C89*E$6</f>
        <v>139.1</v>
      </c>
      <c r="F90" s="310">
        <f>Davalianeba!$C89*F$6</f>
        <v>139.1</v>
      </c>
      <c r="G90" s="310"/>
      <c r="H90" s="310"/>
      <c r="I90" s="310"/>
      <c r="J90" s="310"/>
      <c r="K90" s="310"/>
      <c r="L90" s="310"/>
      <c r="M90" s="310"/>
      <c r="N90" s="310"/>
      <c r="O90" s="310"/>
    </row>
    <row r="91" spans="1:15" ht="15" thickBot="1">
      <c r="A91" s="4">
        <f>Davalianeba!A90</f>
        <v>406</v>
      </c>
      <c r="B91" s="43" t="str">
        <f>Davalianeba!B90</f>
        <v>გამყრელიძ</v>
      </c>
      <c r="C91" s="26">
        <f t="shared" si="1"/>
        <v>501.93</v>
      </c>
      <c r="D91" s="310">
        <f>Davalianeba!$C90*D$6</f>
        <v>167.31</v>
      </c>
      <c r="E91" s="310">
        <f>Davalianeba!$C90*E$6</f>
        <v>167.31</v>
      </c>
      <c r="F91" s="310">
        <f>Davalianeba!$C90*F$6</f>
        <v>167.31</v>
      </c>
      <c r="G91" s="310"/>
      <c r="H91" s="310"/>
      <c r="I91" s="310"/>
      <c r="J91" s="310"/>
      <c r="K91" s="310"/>
      <c r="L91" s="310"/>
      <c r="M91" s="310"/>
      <c r="N91" s="310"/>
      <c r="O91" s="310"/>
    </row>
    <row r="92" spans="1:15" ht="15" thickBot="1">
      <c r="A92" s="4">
        <f>Davalianeba!A91</f>
        <v>407</v>
      </c>
      <c r="B92" s="43" t="str">
        <f>Davalianeba!B91</f>
        <v>გამყრელიძ</v>
      </c>
      <c r="C92" s="26">
        <f t="shared" si="1"/>
        <v>501.93</v>
      </c>
      <c r="D92" s="310">
        <f>Davalianeba!$C91*D$6</f>
        <v>167.31</v>
      </c>
      <c r="E92" s="310">
        <f>Davalianeba!$C91*E$6</f>
        <v>167.31</v>
      </c>
      <c r="F92" s="310">
        <f>Davalianeba!$C91*F$6</f>
        <v>167.31</v>
      </c>
      <c r="G92" s="310"/>
      <c r="H92" s="310"/>
      <c r="I92" s="310"/>
      <c r="J92" s="310"/>
      <c r="K92" s="310"/>
      <c r="L92" s="310"/>
      <c r="M92" s="310"/>
      <c r="N92" s="310"/>
      <c r="O92" s="310"/>
    </row>
    <row r="93" spans="1:15" ht="15" thickBot="1">
      <c r="A93" s="4">
        <f>Davalianeba!A92</f>
        <v>408</v>
      </c>
      <c r="B93" s="43" t="str">
        <f>Davalianeba!B92</f>
        <v>გიგაური ი</v>
      </c>
      <c r="C93" s="26">
        <f t="shared" si="1"/>
        <v>421.20000000000005</v>
      </c>
      <c r="D93" s="310">
        <f>Davalianeba!$C92*D$6</f>
        <v>140.4</v>
      </c>
      <c r="E93" s="310">
        <f>Davalianeba!$C92*E$6</f>
        <v>140.4</v>
      </c>
      <c r="F93" s="310">
        <f>Davalianeba!$C92*F$6</f>
        <v>140.4</v>
      </c>
      <c r="G93" s="310"/>
      <c r="H93" s="310"/>
      <c r="I93" s="310"/>
      <c r="J93" s="310"/>
      <c r="K93" s="310"/>
      <c r="L93" s="310"/>
      <c r="M93" s="310"/>
      <c r="N93" s="310"/>
      <c r="O93" s="310"/>
    </row>
    <row r="94" spans="1:15" ht="15" thickBot="1">
      <c r="A94" s="4">
        <f>Davalianeba!A93</f>
        <v>409</v>
      </c>
      <c r="B94" s="43" t="str">
        <f>Davalianeba!B93</f>
        <v>შალიკაძ ი</v>
      </c>
      <c r="C94" s="26">
        <f t="shared" si="1"/>
        <v>400.9200000000001</v>
      </c>
      <c r="D94" s="310">
        <f>Davalianeba!$C93*D$6</f>
        <v>133.64000000000001</v>
      </c>
      <c r="E94" s="310">
        <f>Davalianeba!$C93*E$6</f>
        <v>133.64000000000001</v>
      </c>
      <c r="F94" s="310">
        <f>Davalianeba!$C93*F$6</f>
        <v>133.64000000000001</v>
      </c>
      <c r="G94" s="310"/>
      <c r="H94" s="310"/>
      <c r="I94" s="310"/>
      <c r="J94" s="310"/>
      <c r="K94" s="310"/>
      <c r="L94" s="310"/>
      <c r="M94" s="310"/>
      <c r="N94" s="310"/>
      <c r="O94" s="310"/>
    </row>
    <row r="95" spans="1:15" ht="15" thickBot="1">
      <c r="A95" s="4">
        <f>Davalianeba!A94</f>
        <v>410</v>
      </c>
      <c r="B95" s="43" t="str">
        <f>Davalianeba!B94</f>
        <v>ვარდიშვილი ნ</v>
      </c>
      <c r="C95" s="26">
        <f t="shared" si="1"/>
        <v>407.54999999999995</v>
      </c>
      <c r="D95" s="310">
        <f>Davalianeba!$C94*D$6</f>
        <v>135.85</v>
      </c>
      <c r="E95" s="310">
        <f>Davalianeba!$C94*E$6</f>
        <v>135.85</v>
      </c>
      <c r="F95" s="310">
        <f>Davalianeba!$C94*F$6</f>
        <v>135.85</v>
      </c>
      <c r="G95" s="310"/>
      <c r="H95" s="310"/>
      <c r="I95" s="310"/>
      <c r="J95" s="310"/>
      <c r="K95" s="310"/>
      <c r="L95" s="310"/>
      <c r="M95" s="310"/>
      <c r="N95" s="310"/>
      <c r="O95" s="310"/>
    </row>
    <row r="96" spans="1:15" ht="15" thickBot="1">
      <c r="A96" s="4">
        <f>Davalianeba!A95</f>
        <v>411</v>
      </c>
      <c r="B96" s="43" t="str">
        <f>Davalianeba!B95</f>
        <v>cereZe.m</v>
      </c>
      <c r="C96" s="26">
        <f t="shared" si="1"/>
        <v>204.36</v>
      </c>
      <c r="D96" s="310">
        <f>Davalianeba!$C95*D$6</f>
        <v>68.12</v>
      </c>
      <c r="E96" s="310">
        <f>Davalianeba!$C95*E$6</f>
        <v>68.12</v>
      </c>
      <c r="F96" s="310">
        <f>Davalianeba!$C95*F$6</f>
        <v>68.12</v>
      </c>
      <c r="G96" s="310"/>
      <c r="H96" s="310"/>
      <c r="I96" s="310"/>
      <c r="J96" s="310"/>
      <c r="K96" s="310"/>
      <c r="L96" s="310"/>
      <c r="M96" s="310"/>
      <c r="N96" s="310"/>
      <c r="O96" s="310"/>
    </row>
    <row r="97" spans="1:15" ht="15" thickBot="1">
      <c r="A97" s="4">
        <f>Davalianeba!A96</f>
        <v>412</v>
      </c>
      <c r="B97" s="43" t="str">
        <f>Davalianeba!B96</f>
        <v>აბაიშვილი</v>
      </c>
      <c r="C97" s="26">
        <f t="shared" si="1"/>
        <v>201.63000000000002</v>
      </c>
      <c r="D97" s="310">
        <f>Davalianeba!$C96*D$6</f>
        <v>67.21000000000001</v>
      </c>
      <c r="E97" s="310">
        <f>Davalianeba!$C96*E$6</f>
        <v>67.21000000000001</v>
      </c>
      <c r="F97" s="310">
        <f>Davalianeba!$C96*F$6</f>
        <v>67.21000000000001</v>
      </c>
      <c r="G97" s="310"/>
      <c r="H97" s="310"/>
      <c r="I97" s="310"/>
      <c r="J97" s="310"/>
      <c r="K97" s="310"/>
      <c r="L97" s="310"/>
      <c r="M97" s="310"/>
      <c r="N97" s="310"/>
      <c r="O97" s="310"/>
    </row>
    <row r="98" spans="1:15" ht="15" thickBot="1">
      <c r="A98" s="4">
        <f>Davalianeba!A97</f>
        <v>413</v>
      </c>
      <c r="B98" s="43" t="str">
        <f>Davalianeba!B97</f>
        <v>აბაიშვილი</v>
      </c>
      <c r="C98" s="26">
        <f t="shared" si="1"/>
        <v>201.63000000000002</v>
      </c>
      <c r="D98" s="310">
        <f>Davalianeba!$C97*D$6</f>
        <v>67.21000000000001</v>
      </c>
      <c r="E98" s="310">
        <f>Davalianeba!$C97*E$6</f>
        <v>67.21000000000001</v>
      </c>
      <c r="F98" s="310">
        <f>Davalianeba!$C97*F$6</f>
        <v>67.21000000000001</v>
      </c>
      <c r="G98" s="310"/>
      <c r="H98" s="310"/>
      <c r="I98" s="310"/>
      <c r="J98" s="310"/>
      <c r="K98" s="310"/>
      <c r="L98" s="310"/>
      <c r="M98" s="310"/>
      <c r="N98" s="310"/>
      <c r="O98" s="310"/>
    </row>
    <row r="99" spans="1:15" ht="15" thickBot="1">
      <c r="A99" s="4">
        <f>Davalianeba!A98</f>
        <v>414</v>
      </c>
      <c r="B99" s="43" t="str">
        <f>Davalianeba!B98</f>
        <v>ლ.გური</v>
      </c>
      <c r="C99" s="26">
        <f t="shared" si="1"/>
        <v>204.36</v>
      </c>
      <c r="D99" s="310">
        <f>Davalianeba!$C98*D$6</f>
        <v>68.12</v>
      </c>
      <c r="E99" s="310">
        <f>Davalianeba!$C98*E$6</f>
        <v>68.12</v>
      </c>
      <c r="F99" s="310">
        <f>Davalianeba!$C98*F$6</f>
        <v>68.12</v>
      </c>
      <c r="G99" s="310"/>
      <c r="H99" s="310"/>
      <c r="I99" s="310"/>
      <c r="J99" s="310"/>
      <c r="K99" s="310"/>
      <c r="L99" s="310"/>
      <c r="M99" s="310"/>
      <c r="N99" s="310"/>
      <c r="O99" s="310"/>
    </row>
    <row r="100" spans="1:15" ht="15" thickBot="1">
      <c r="A100" s="4">
        <f>Davalianeba!A99</f>
        <v>415</v>
      </c>
      <c r="B100" s="43" t="str">
        <f>Davalianeba!B99</f>
        <v>ი.გური</v>
      </c>
      <c r="C100" s="26">
        <f t="shared" si="1"/>
        <v>372.06000000000006</v>
      </c>
      <c r="D100" s="310">
        <f>Davalianeba!$C99*D$6</f>
        <v>124.02000000000001</v>
      </c>
      <c r="E100" s="310">
        <f>Davalianeba!$C99*E$6</f>
        <v>124.02000000000001</v>
      </c>
      <c r="F100" s="310">
        <f>Davalianeba!$C99*F$6</f>
        <v>124.02000000000001</v>
      </c>
      <c r="G100" s="310"/>
      <c r="H100" s="310"/>
      <c r="I100" s="310"/>
      <c r="J100" s="310"/>
      <c r="K100" s="310"/>
      <c r="L100" s="310"/>
      <c r="M100" s="310"/>
      <c r="N100" s="310"/>
      <c r="O100" s="310"/>
    </row>
    <row r="101" spans="1:15" ht="15" thickBot="1">
      <c r="A101" s="4">
        <f>Davalianeba!A100</f>
        <v>416</v>
      </c>
      <c r="B101" s="43" t="str">
        <f>Davalianeba!B100</f>
        <v>დ.გური</v>
      </c>
      <c r="C101" s="26">
        <f t="shared" si="1"/>
        <v>379.08000000000004</v>
      </c>
      <c r="D101" s="310">
        <f>Davalianeba!$C100*D$6</f>
        <v>126.36000000000001</v>
      </c>
      <c r="E101" s="310">
        <f>Davalianeba!$C100*E$6</f>
        <v>126.36000000000001</v>
      </c>
      <c r="F101" s="310">
        <f>Davalianeba!$C100*F$6</f>
        <v>126.36000000000001</v>
      </c>
      <c r="G101" s="310"/>
      <c r="H101" s="310"/>
      <c r="I101" s="310"/>
      <c r="J101" s="310"/>
      <c r="K101" s="310"/>
      <c r="L101" s="310"/>
      <c r="M101" s="310"/>
      <c r="N101" s="310"/>
      <c r="O101" s="310"/>
    </row>
    <row r="102" spans="1:15" ht="15" thickBot="1">
      <c r="A102" s="4">
        <f>Davalianeba!A101</f>
        <v>417</v>
      </c>
      <c r="B102" s="43" t="str">
        <f>Davalianeba!B101</f>
        <v>ალხაზიშვილი დ</v>
      </c>
      <c r="C102" s="26">
        <f t="shared" si="1"/>
        <v>210.99</v>
      </c>
      <c r="D102" s="310">
        <f>Davalianeba!$C101*D$6</f>
        <v>70.33</v>
      </c>
      <c r="E102" s="310">
        <f>Davalianeba!$C101*E$6</f>
        <v>70.33</v>
      </c>
      <c r="F102" s="310">
        <f>Davalianeba!$C101*F$6</f>
        <v>70.33</v>
      </c>
      <c r="G102" s="310"/>
      <c r="H102" s="310"/>
      <c r="I102" s="310"/>
      <c r="J102" s="310"/>
      <c r="K102" s="310"/>
      <c r="L102" s="310"/>
      <c r="M102" s="310"/>
      <c r="N102" s="310"/>
      <c r="O102" s="310"/>
    </row>
    <row r="103" spans="1:15" ht="15" thickBot="1">
      <c r="A103" s="4">
        <f>Davalianeba!A102</f>
        <v>418</v>
      </c>
      <c r="B103" s="43" t="str">
        <f>Davalianeba!B102</f>
        <v>ფეიქრიშვილი</v>
      </c>
      <c r="C103" s="26">
        <f t="shared" si="1"/>
        <v>200.46000000000004</v>
      </c>
      <c r="D103" s="310">
        <f>Davalianeba!$C102*D$6</f>
        <v>66.82000000000001</v>
      </c>
      <c r="E103" s="310">
        <f>Davalianeba!$C102*E$6</f>
        <v>66.82000000000001</v>
      </c>
      <c r="F103" s="310">
        <f>Davalianeba!$C102*F$6</f>
        <v>66.82000000000001</v>
      </c>
      <c r="G103" s="310"/>
      <c r="H103" s="310"/>
      <c r="I103" s="310"/>
      <c r="J103" s="310"/>
      <c r="K103" s="310"/>
      <c r="L103" s="310"/>
      <c r="M103" s="310"/>
      <c r="N103" s="310"/>
      <c r="O103" s="310"/>
    </row>
    <row r="104" spans="1:15" ht="15" thickBot="1">
      <c r="A104" s="4">
        <f>Davalianeba!A103</f>
        <v>419</v>
      </c>
      <c r="B104" s="43" t="str">
        <f>Davalianeba!B103</f>
        <v>ე.კავაძე</v>
      </c>
      <c r="C104" s="26">
        <f t="shared" si="1"/>
        <v>416.13</v>
      </c>
      <c r="D104" s="310">
        <f>Davalianeba!$C103*D$6</f>
        <v>138.71</v>
      </c>
      <c r="E104" s="310">
        <f>Davalianeba!$C103*E$6</f>
        <v>138.71</v>
      </c>
      <c r="F104" s="310">
        <f>Davalianeba!$C103*F$6</f>
        <v>138.71</v>
      </c>
      <c r="G104" s="310"/>
      <c r="H104" s="310"/>
      <c r="I104" s="310"/>
      <c r="J104" s="310"/>
      <c r="K104" s="310"/>
      <c r="L104" s="310"/>
      <c r="M104" s="310"/>
      <c r="N104" s="310"/>
      <c r="O104" s="310"/>
    </row>
    <row r="105" spans="1:15" ht="15" thickBot="1">
      <c r="A105" s="4">
        <f>Davalianeba!A104</f>
        <v>420</v>
      </c>
      <c r="B105" s="43" t="str">
        <f>Davalianeba!B104</f>
        <v>თ.ანდრიაძე</v>
      </c>
      <c r="C105" s="26">
        <f t="shared" si="1"/>
        <v>514.4100000000001</v>
      </c>
      <c r="D105" s="310">
        <f>Davalianeba!$C104*D$6</f>
        <v>171.47000000000003</v>
      </c>
      <c r="E105" s="310">
        <f>Davalianeba!$C104*E$6</f>
        <v>171.47000000000003</v>
      </c>
      <c r="F105" s="310">
        <f>Davalianeba!$C104*F$6</f>
        <v>171.47000000000003</v>
      </c>
      <c r="G105" s="310"/>
      <c r="H105" s="310"/>
      <c r="I105" s="310"/>
      <c r="J105" s="310"/>
      <c r="K105" s="310"/>
      <c r="L105" s="310"/>
      <c r="M105" s="310"/>
      <c r="N105" s="310"/>
      <c r="O105" s="310"/>
    </row>
    <row r="106" spans="1:15" ht="15" thickBot="1">
      <c r="A106" s="4">
        <f>Davalianeba!A105</f>
        <v>421</v>
      </c>
      <c r="B106" s="43" t="str">
        <f>Davalianeba!B105</f>
        <v>კლდიაშვილი</v>
      </c>
      <c r="C106" s="26">
        <f t="shared" si="1"/>
        <v>716.04</v>
      </c>
      <c r="D106" s="310">
        <f>Davalianeba!$C105*D$6</f>
        <v>238.68</v>
      </c>
      <c r="E106" s="310">
        <f>Davalianeba!$C105*E$6</f>
        <v>238.68</v>
      </c>
      <c r="F106" s="310">
        <f>Davalianeba!$C105*F$6</f>
        <v>238.68</v>
      </c>
      <c r="G106" s="310"/>
      <c r="H106" s="310"/>
      <c r="I106" s="310"/>
      <c r="J106" s="310"/>
      <c r="K106" s="310"/>
      <c r="L106" s="310"/>
      <c r="M106" s="310"/>
      <c r="N106" s="310"/>
      <c r="O106" s="310"/>
    </row>
    <row r="107" spans="1:15" ht="15" thickBot="1">
      <c r="A107" s="4">
        <f>Davalianeba!A106</f>
        <v>422</v>
      </c>
      <c r="B107" s="43" t="str">
        <f>Davalianeba!B106</f>
        <v>ნ.იმნაიშვილი</v>
      </c>
      <c r="C107" s="26">
        <f t="shared" si="1"/>
        <v>198.51</v>
      </c>
      <c r="D107" s="310">
        <f>Davalianeba!$C106*D$6</f>
        <v>66.17</v>
      </c>
      <c r="E107" s="310">
        <f>Davalianeba!$C106*E$6</f>
        <v>66.17</v>
      </c>
      <c r="F107" s="310">
        <f>Davalianeba!$C106*F$6</f>
        <v>66.17</v>
      </c>
      <c r="G107" s="310"/>
      <c r="H107" s="310"/>
      <c r="I107" s="310"/>
      <c r="J107" s="310"/>
      <c r="K107" s="310"/>
      <c r="L107" s="310"/>
      <c r="M107" s="310"/>
      <c r="N107" s="310"/>
      <c r="O107" s="310"/>
    </row>
    <row r="108" spans="1:15" ht="15" thickBot="1">
      <c r="A108" s="4">
        <f>Davalianeba!A107</f>
        <v>423</v>
      </c>
      <c r="B108" s="43" t="str">
        <f>Davalianeba!B107</f>
        <v>ლ.ანდღულაძე</v>
      </c>
      <c r="C108" s="26">
        <f t="shared" si="1"/>
        <v>389.22</v>
      </c>
      <c r="D108" s="310">
        <f>Davalianeba!$C107*D$6</f>
        <v>129.74</v>
      </c>
      <c r="E108" s="310">
        <f>Davalianeba!$C107*E$6</f>
        <v>129.74</v>
      </c>
      <c r="F108" s="310">
        <f>Davalianeba!$C107*F$6</f>
        <v>129.74</v>
      </c>
      <c r="G108" s="310"/>
      <c r="H108" s="310"/>
      <c r="I108" s="310"/>
      <c r="J108" s="310"/>
      <c r="K108" s="310"/>
      <c r="L108" s="310"/>
      <c r="M108" s="310"/>
      <c r="N108" s="310"/>
      <c r="O108" s="310"/>
    </row>
    <row r="109" spans="1:15" ht="15" thickBot="1">
      <c r="A109" s="4">
        <f>Davalianeba!A108</f>
        <v>424</v>
      </c>
      <c r="B109" s="43" t="str">
        <f>Davalianeba!B108</f>
        <v>გ.შენგელია</v>
      </c>
      <c r="C109" s="26">
        <f t="shared" si="1"/>
        <v>381.42</v>
      </c>
      <c r="D109" s="310">
        <f>Davalianeba!$C108*D$6</f>
        <v>127.14</v>
      </c>
      <c r="E109" s="310">
        <f>Davalianeba!$C108*E$6</f>
        <v>127.14</v>
      </c>
      <c r="F109" s="310">
        <f>Davalianeba!$C108*F$6</f>
        <v>127.14</v>
      </c>
      <c r="G109" s="310"/>
      <c r="H109" s="310"/>
      <c r="I109" s="310"/>
      <c r="J109" s="310"/>
      <c r="K109" s="310"/>
      <c r="L109" s="310"/>
      <c r="M109" s="310"/>
      <c r="N109" s="310"/>
      <c r="O109" s="310"/>
    </row>
    <row r="110" spans="1:15" ht="15" thickBot="1">
      <c r="A110" s="4">
        <f>Davalianeba!A109</f>
        <v>425</v>
      </c>
      <c r="B110" s="43" t="str">
        <f>Davalianeba!B109</f>
        <v>ა.ტაბუცაძე</v>
      </c>
      <c r="C110" s="26">
        <f t="shared" si="1"/>
        <v>204.36</v>
      </c>
      <c r="D110" s="310">
        <f>Davalianeba!$C109*D$6</f>
        <v>68.12</v>
      </c>
      <c r="E110" s="310">
        <f>Davalianeba!$C109*E$6</f>
        <v>68.12</v>
      </c>
      <c r="F110" s="310">
        <f>Davalianeba!$C109*F$6</f>
        <v>68.12</v>
      </c>
      <c r="G110" s="310"/>
      <c r="H110" s="310"/>
      <c r="I110" s="310"/>
      <c r="J110" s="310"/>
      <c r="K110" s="310"/>
      <c r="L110" s="310"/>
      <c r="M110" s="310"/>
      <c r="N110" s="310"/>
      <c r="O110" s="310"/>
    </row>
    <row r="111" spans="1:15" ht="15" thickBot="1">
      <c r="A111" s="4">
        <f>Davalianeba!A110</f>
        <v>426</v>
      </c>
      <c r="B111" s="43" t="str">
        <f>Davalianeba!B110</f>
        <v>ა.ტაბუცაძე</v>
      </c>
      <c r="C111" s="26">
        <f t="shared" si="1"/>
        <v>204.36</v>
      </c>
      <c r="D111" s="310">
        <f>Davalianeba!$C110*D$6</f>
        <v>68.12</v>
      </c>
      <c r="E111" s="310">
        <f>Davalianeba!$C110*E$6</f>
        <v>68.12</v>
      </c>
      <c r="F111" s="310">
        <f>Davalianeba!$C110*F$6</f>
        <v>68.12</v>
      </c>
      <c r="G111" s="310"/>
      <c r="H111" s="310"/>
      <c r="I111" s="310"/>
      <c r="J111" s="310"/>
      <c r="K111" s="310"/>
      <c r="L111" s="310"/>
      <c r="M111" s="310"/>
      <c r="N111" s="310"/>
      <c r="O111" s="310"/>
    </row>
    <row r="112" spans="1:15" ht="15" thickBot="1">
      <c r="A112" s="35">
        <f>Davalianeba!A111</f>
        <v>501</v>
      </c>
      <c r="B112" s="46" t="str">
        <f>Davalianeba!B111</f>
        <v>ნ.კალანდაძე</v>
      </c>
      <c r="C112" s="59">
        <f t="shared" si="1"/>
        <v>173.16</v>
      </c>
      <c r="D112" s="310">
        <f>Davalianeba!$C111*D$6</f>
        <v>57.72</v>
      </c>
      <c r="E112" s="310">
        <f>Davalianeba!$C111*E$6</f>
        <v>57.72</v>
      </c>
      <c r="F112" s="310">
        <f>Davalianeba!$C111*F$6</f>
        <v>57.72</v>
      </c>
      <c r="G112" s="310"/>
      <c r="H112" s="310"/>
      <c r="I112" s="310"/>
      <c r="J112" s="310"/>
      <c r="K112" s="310"/>
      <c r="L112" s="310"/>
      <c r="M112" s="310"/>
      <c r="N112" s="310"/>
      <c r="O112" s="310"/>
    </row>
    <row r="113" spans="1:15" ht="15" thickBot="1">
      <c r="A113" s="4">
        <f>Davalianeba!A112</f>
        <v>502</v>
      </c>
      <c r="B113" s="43" t="str">
        <f>Davalianeba!B112</f>
        <v>მ.ბერიშვილი</v>
      </c>
      <c r="C113" s="26">
        <f t="shared" si="1"/>
        <v>173.16</v>
      </c>
      <c r="D113" s="310">
        <f>Davalianeba!$C112*D$6</f>
        <v>57.72</v>
      </c>
      <c r="E113" s="310">
        <f>Davalianeba!$C112*E$6</f>
        <v>57.72</v>
      </c>
      <c r="F113" s="310">
        <f>Davalianeba!$C112*F$6</f>
        <v>57.72</v>
      </c>
      <c r="G113" s="310"/>
      <c r="H113" s="310"/>
      <c r="I113" s="310"/>
      <c r="J113" s="310"/>
      <c r="K113" s="310"/>
      <c r="L113" s="310"/>
      <c r="M113" s="310"/>
      <c r="N113" s="310"/>
      <c r="O113" s="310"/>
    </row>
    <row r="114" spans="1:15" ht="15" thickBot="1">
      <c r="A114" s="4">
        <f>Davalianeba!A113</f>
        <v>503</v>
      </c>
      <c r="B114" s="43" t="str">
        <f>Davalianeba!B113</f>
        <v>კ.ჩოჩია</v>
      </c>
      <c r="C114" s="26">
        <f t="shared" si="1"/>
        <v>173.16</v>
      </c>
      <c r="D114" s="310">
        <f>Davalianeba!$C113*D$6</f>
        <v>57.72</v>
      </c>
      <c r="E114" s="310">
        <f>Davalianeba!$C113*E$6</f>
        <v>57.72</v>
      </c>
      <c r="F114" s="310">
        <f>Davalianeba!$C113*F$6</f>
        <v>57.72</v>
      </c>
      <c r="G114" s="310"/>
      <c r="H114" s="310"/>
      <c r="I114" s="310"/>
      <c r="J114" s="310"/>
      <c r="K114" s="310"/>
      <c r="L114" s="310"/>
      <c r="M114" s="310"/>
      <c r="N114" s="310"/>
      <c r="O114" s="310"/>
    </row>
    <row r="115" spans="1:15" ht="15" thickBot="1">
      <c r="A115" s="4">
        <f>Davalianeba!A114</f>
        <v>504</v>
      </c>
      <c r="B115" s="43" t="str">
        <f>Davalianeba!B114</f>
        <v>კ.ჩოჩია</v>
      </c>
      <c r="C115" s="26">
        <f t="shared" si="1"/>
        <v>173.16</v>
      </c>
      <c r="D115" s="310">
        <f>Davalianeba!$C114*D$6</f>
        <v>57.72</v>
      </c>
      <c r="E115" s="310">
        <f>Davalianeba!$C114*E$6</f>
        <v>57.72</v>
      </c>
      <c r="F115" s="310">
        <f>Davalianeba!$C114*F$6</f>
        <v>57.72</v>
      </c>
      <c r="G115" s="310"/>
      <c r="H115" s="310"/>
      <c r="I115" s="310"/>
      <c r="J115" s="310"/>
      <c r="K115" s="310"/>
      <c r="L115" s="310"/>
      <c r="M115" s="310"/>
      <c r="N115" s="310"/>
      <c r="O115" s="310"/>
    </row>
    <row r="116" spans="1:15" ht="15" thickBot="1">
      <c r="A116" s="4">
        <f>Davalianeba!A115</f>
        <v>505</v>
      </c>
      <c r="B116" s="43" t="str">
        <f>Davalianeba!B115</f>
        <v>თ.კვერნაძე</v>
      </c>
      <c r="C116" s="26">
        <f t="shared" si="1"/>
        <v>173.16</v>
      </c>
      <c r="D116" s="310">
        <f>Davalianeba!$C115*D$6</f>
        <v>57.72</v>
      </c>
      <c r="E116" s="310">
        <f>Davalianeba!$C115*E$6</f>
        <v>57.72</v>
      </c>
      <c r="F116" s="310">
        <f>Davalianeba!$C115*F$6</f>
        <v>57.72</v>
      </c>
      <c r="G116" s="310"/>
      <c r="H116" s="310"/>
      <c r="I116" s="310"/>
      <c r="J116" s="310"/>
      <c r="K116" s="310"/>
      <c r="L116" s="310"/>
      <c r="M116" s="310"/>
      <c r="N116" s="310"/>
      <c r="O116" s="310"/>
    </row>
    <row r="117" spans="1:15" ht="15" thickBot="1">
      <c r="A117" s="4">
        <f>Davalianeba!A116</f>
        <v>506</v>
      </c>
      <c r="B117" s="43" t="str">
        <f>Davalianeba!B116</f>
        <v>xuciSvili l.</v>
      </c>
      <c r="C117" s="26">
        <f t="shared" si="1"/>
        <v>173.16</v>
      </c>
      <c r="D117" s="310">
        <f>Davalianeba!$C116*D$6</f>
        <v>57.72</v>
      </c>
      <c r="E117" s="310">
        <f>Davalianeba!$C116*E$6</f>
        <v>57.72</v>
      </c>
      <c r="F117" s="310">
        <f>Davalianeba!$C116*F$6</f>
        <v>57.72</v>
      </c>
      <c r="G117" s="310"/>
      <c r="H117" s="310"/>
      <c r="I117" s="310"/>
      <c r="J117" s="310"/>
      <c r="K117" s="310"/>
      <c r="L117" s="310"/>
      <c r="M117" s="310"/>
      <c r="N117" s="310"/>
      <c r="O117" s="310"/>
    </row>
    <row r="118" spans="1:15" ht="15" thickBot="1">
      <c r="A118" s="4">
        <f>Davalianeba!A117</f>
        <v>507</v>
      </c>
      <c r="B118" s="43" t="str">
        <f>Davalianeba!B117</f>
        <v>დ.მაღლაკელიძე</v>
      </c>
      <c r="C118" s="26">
        <f t="shared" si="1"/>
        <v>173.16</v>
      </c>
      <c r="D118" s="310">
        <f>Davalianeba!$C117*D$6</f>
        <v>57.72</v>
      </c>
      <c r="E118" s="310">
        <f>Davalianeba!$C117*E$6</f>
        <v>57.72</v>
      </c>
      <c r="F118" s="310">
        <f>Davalianeba!$C117*F$6</f>
        <v>57.72</v>
      </c>
      <c r="G118" s="310"/>
      <c r="H118" s="310"/>
      <c r="I118" s="310"/>
      <c r="J118" s="310"/>
      <c r="K118" s="310"/>
      <c r="L118" s="310"/>
      <c r="M118" s="310"/>
      <c r="N118" s="310"/>
      <c r="O118" s="310"/>
    </row>
    <row r="119" spans="1:15" ht="15" thickBot="1">
      <c r="A119" s="4">
        <f>Davalianeba!A118</f>
        <v>508</v>
      </c>
      <c r="B119" s="43" t="str">
        <f>Davalianeba!B118</f>
        <v>ვ.ნარდიელო</v>
      </c>
      <c r="C119" s="26">
        <f t="shared" si="1"/>
        <v>173.16</v>
      </c>
      <c r="D119" s="310">
        <f>Davalianeba!$C118*D$6</f>
        <v>57.72</v>
      </c>
      <c r="E119" s="310">
        <f>Davalianeba!$C118*E$6</f>
        <v>57.72</v>
      </c>
      <c r="F119" s="310">
        <f>Davalianeba!$C118*F$6</f>
        <v>57.72</v>
      </c>
      <c r="G119" s="310"/>
      <c r="H119" s="310"/>
      <c r="I119" s="310"/>
      <c r="J119" s="310"/>
      <c r="K119" s="310"/>
      <c r="L119" s="310"/>
      <c r="M119" s="310"/>
      <c r="N119" s="310"/>
      <c r="O119" s="310"/>
    </row>
    <row r="120" spans="1:15" ht="15" thickBot="1">
      <c r="A120" s="4">
        <f>Davalianeba!A119</f>
        <v>509</v>
      </c>
      <c r="B120" s="43" t="str">
        <f>Davalianeba!B119</f>
        <v>ნ.ბუაძე</v>
      </c>
      <c r="C120" s="26">
        <f t="shared" si="1"/>
        <v>799.89</v>
      </c>
      <c r="D120" s="310">
        <f>Davalianeba!$C119*D$6</f>
        <v>266.63</v>
      </c>
      <c r="E120" s="310">
        <f>Davalianeba!$C119*E$6</f>
        <v>266.63</v>
      </c>
      <c r="F120" s="310">
        <f>Davalianeba!$C119*F$6</f>
        <v>266.63</v>
      </c>
      <c r="G120" s="310"/>
      <c r="H120" s="310"/>
      <c r="I120" s="310"/>
      <c r="J120" s="310"/>
      <c r="K120" s="310"/>
      <c r="L120" s="310"/>
      <c r="M120" s="310"/>
      <c r="N120" s="310"/>
      <c r="O120" s="310"/>
    </row>
    <row r="121" spans="1:15" ht="15" thickBot="1">
      <c r="A121" s="4">
        <f>Davalianeba!A120</f>
        <v>510</v>
      </c>
      <c r="B121" s="43" t="str">
        <f>Davalianeba!B120</f>
        <v>ჩოჩია</v>
      </c>
      <c r="C121" s="26">
        <f t="shared" si="1"/>
        <v>173.16</v>
      </c>
      <c r="D121" s="310">
        <f>Davalianeba!$C120*D$6</f>
        <v>57.72</v>
      </c>
      <c r="E121" s="310">
        <f>Davalianeba!$C120*E$6</f>
        <v>57.72</v>
      </c>
      <c r="F121" s="310">
        <f>Davalianeba!$C120*F$6</f>
        <v>57.72</v>
      </c>
      <c r="G121" s="310"/>
      <c r="H121" s="310"/>
      <c r="I121" s="310"/>
      <c r="J121" s="310"/>
      <c r="K121" s="310"/>
      <c r="L121" s="310"/>
      <c r="M121" s="310"/>
      <c r="N121" s="310"/>
      <c r="O121" s="310"/>
    </row>
    <row r="122" spans="1:15" ht="15" thickBot="1">
      <c r="A122" s="4">
        <f>Davalianeba!A121</f>
        <v>511</v>
      </c>
      <c r="B122" s="43" t="str">
        <f>Davalianeba!B121</f>
        <v>ჩოჩია</v>
      </c>
      <c r="C122" s="26">
        <f t="shared" si="1"/>
        <v>173.16</v>
      </c>
      <c r="D122" s="310">
        <f>Davalianeba!$C121*D$6</f>
        <v>57.72</v>
      </c>
      <c r="E122" s="310">
        <f>Davalianeba!$C121*E$6</f>
        <v>57.72</v>
      </c>
      <c r="F122" s="310">
        <f>Davalianeba!$C121*F$6</f>
        <v>57.72</v>
      </c>
      <c r="G122" s="310"/>
      <c r="H122" s="310"/>
      <c r="I122" s="310"/>
      <c r="J122" s="310"/>
      <c r="K122" s="310"/>
      <c r="L122" s="310"/>
      <c r="M122" s="310"/>
      <c r="N122" s="310"/>
      <c r="O122" s="310"/>
    </row>
    <row r="123" spans="1:15" ht="15" thickBot="1">
      <c r="A123" s="4">
        <f>Davalianeba!A122</f>
        <v>512</v>
      </c>
      <c r="B123" s="43" t="str">
        <f>Davalianeba!B122</f>
        <v>გ.ქუთათელაძე</v>
      </c>
      <c r="C123" s="26">
        <f t="shared" si="1"/>
        <v>173.16</v>
      </c>
      <c r="D123" s="310">
        <f>Davalianeba!$C122*D$6</f>
        <v>57.72</v>
      </c>
      <c r="E123" s="310">
        <f>Davalianeba!$C122*E$6</f>
        <v>57.72</v>
      </c>
      <c r="F123" s="310">
        <f>Davalianeba!$C122*F$6</f>
        <v>57.72</v>
      </c>
      <c r="G123" s="310"/>
      <c r="H123" s="310"/>
      <c r="I123" s="310"/>
      <c r="J123" s="310"/>
      <c r="K123" s="310"/>
      <c r="L123" s="310"/>
      <c r="M123" s="310"/>
      <c r="N123" s="310"/>
      <c r="O123" s="310"/>
    </row>
    <row r="124" spans="1:15" ht="15" thickBot="1">
      <c r="A124" s="4">
        <f>Davalianeba!A123</f>
        <v>513</v>
      </c>
      <c r="B124" s="43" t="str">
        <f>Davalianeba!B123</f>
        <v>გ.ქუთათელაძე</v>
      </c>
      <c r="C124" s="26">
        <f t="shared" si="1"/>
        <v>173.16</v>
      </c>
      <c r="D124" s="310">
        <f>Davalianeba!$C123*D$6</f>
        <v>57.72</v>
      </c>
      <c r="E124" s="310">
        <f>Davalianeba!$C123*E$6</f>
        <v>57.72</v>
      </c>
      <c r="F124" s="310">
        <f>Davalianeba!$C123*F$6</f>
        <v>57.72</v>
      </c>
      <c r="G124" s="310"/>
      <c r="H124" s="310"/>
      <c r="I124" s="310"/>
      <c r="J124" s="310"/>
      <c r="K124" s="310"/>
      <c r="L124" s="310"/>
      <c r="M124" s="310"/>
      <c r="N124" s="310"/>
      <c r="O124" s="310"/>
    </row>
    <row r="125" spans="1:15" ht="15" thickBot="1">
      <c r="A125" s="4">
        <f>Davalianeba!A124</f>
        <v>514</v>
      </c>
      <c r="B125" s="43" t="str">
        <f>Davalianeba!B124</f>
        <v>მ.ნაცვლიშვილი</v>
      </c>
      <c r="C125" s="26">
        <f t="shared" si="1"/>
        <v>330.71999999999997</v>
      </c>
      <c r="D125" s="310">
        <f>Davalianeba!$C124*D$6</f>
        <v>110.24</v>
      </c>
      <c r="E125" s="310">
        <f>Davalianeba!$C124*E$6</f>
        <v>110.24</v>
      </c>
      <c r="F125" s="310">
        <f>Davalianeba!$C124*F$6</f>
        <v>110.24</v>
      </c>
      <c r="G125" s="310"/>
      <c r="H125" s="310"/>
      <c r="I125" s="310"/>
      <c r="J125" s="310"/>
      <c r="K125" s="310"/>
      <c r="L125" s="310"/>
      <c r="M125" s="310"/>
      <c r="N125" s="310"/>
      <c r="O125" s="310"/>
    </row>
    <row r="126" spans="1:15" ht="15" thickBot="1">
      <c r="A126" s="4">
        <f>Davalianeba!A125</f>
        <v>515</v>
      </c>
      <c r="B126" s="43" t="str">
        <f>Davalianeba!B125</f>
        <v>კანდელაკი</v>
      </c>
      <c r="C126" s="26">
        <f t="shared" si="1"/>
        <v>222.3</v>
      </c>
      <c r="D126" s="310">
        <f>Davalianeba!$C125*D$6</f>
        <v>74.10000000000001</v>
      </c>
      <c r="E126" s="310">
        <f>Davalianeba!$C125*E$6</f>
        <v>74.10000000000001</v>
      </c>
      <c r="F126" s="310">
        <f>Davalianeba!$C125*F$6</f>
        <v>74.10000000000001</v>
      </c>
      <c r="G126" s="310"/>
      <c r="H126" s="310"/>
      <c r="I126" s="310"/>
      <c r="J126" s="310"/>
      <c r="K126" s="310"/>
      <c r="L126" s="310"/>
      <c r="M126" s="310"/>
      <c r="N126" s="310"/>
      <c r="O126" s="310"/>
    </row>
    <row r="127" spans="1:15" ht="15" thickBot="1">
      <c r="A127" s="4">
        <f>Davalianeba!A126</f>
        <v>516</v>
      </c>
      <c r="B127" s="43" t="str">
        <f>Davalianeba!B126</f>
        <v>ჯ ჯანაშია.ხ.რცხილაძე</v>
      </c>
      <c r="C127" s="26">
        <f t="shared" si="1"/>
        <v>173.16</v>
      </c>
      <c r="D127" s="310">
        <f>Davalianeba!$C126*D$6</f>
        <v>57.72</v>
      </c>
      <c r="E127" s="310">
        <f>Davalianeba!$C126*E$6</f>
        <v>57.72</v>
      </c>
      <c r="F127" s="310">
        <f>Davalianeba!$C126*F$6</f>
        <v>57.72</v>
      </c>
      <c r="G127" s="310"/>
      <c r="H127" s="310"/>
      <c r="I127" s="310"/>
      <c r="J127" s="310"/>
      <c r="K127" s="310"/>
      <c r="L127" s="310"/>
      <c r="M127" s="310"/>
      <c r="N127" s="310"/>
      <c r="O127" s="310"/>
    </row>
    <row r="128" spans="1:15" ht="15" thickBot="1">
      <c r="A128" s="4">
        <f>Davalianeba!A127</f>
        <v>517</v>
      </c>
      <c r="B128" s="43" t="str">
        <f>Davalianeba!B127</f>
        <v>გაბრიჩიძე ვახტანგი</v>
      </c>
      <c r="C128" s="26">
        <f t="shared" si="1"/>
        <v>173.16</v>
      </c>
      <c r="D128" s="310">
        <f>Davalianeba!$C127*D$6</f>
        <v>57.72</v>
      </c>
      <c r="E128" s="310">
        <f>Davalianeba!$C127*E$6</f>
        <v>57.72</v>
      </c>
      <c r="F128" s="310">
        <f>Davalianeba!$C127*F$6</f>
        <v>57.72</v>
      </c>
      <c r="G128" s="310"/>
      <c r="H128" s="310"/>
      <c r="I128" s="310"/>
      <c r="J128" s="310"/>
      <c r="K128" s="310"/>
      <c r="L128" s="310"/>
      <c r="M128" s="310"/>
      <c r="N128" s="310"/>
      <c r="O128" s="310"/>
    </row>
    <row r="129" spans="1:15" ht="15" thickBot="1">
      <c r="A129" s="4">
        <f>Davalianeba!A128</f>
        <v>518</v>
      </c>
      <c r="B129" s="43" t="str">
        <f>Davalianeba!B128</f>
        <v>გაბრიჩიძე ვახტანგი</v>
      </c>
      <c r="C129" s="26">
        <f t="shared" si="1"/>
        <v>173.16</v>
      </c>
      <c r="D129" s="310">
        <f>Davalianeba!$C128*D$6</f>
        <v>57.72</v>
      </c>
      <c r="E129" s="310">
        <f>Davalianeba!$C128*E$6</f>
        <v>57.72</v>
      </c>
      <c r="F129" s="310">
        <f>Davalianeba!$C128*F$6</f>
        <v>57.72</v>
      </c>
      <c r="G129" s="310"/>
      <c r="H129" s="310"/>
      <c r="I129" s="310"/>
      <c r="J129" s="310"/>
      <c r="K129" s="310"/>
      <c r="L129" s="310"/>
      <c r="M129" s="310"/>
      <c r="N129" s="310"/>
      <c r="O129" s="310"/>
    </row>
    <row r="130" spans="1:15" ht="15" thickBot="1">
      <c r="A130" s="4">
        <f>Davalianeba!A129</f>
        <v>519</v>
      </c>
      <c r="B130" s="43" t="str">
        <f>Davalianeba!B129</f>
        <v>თსეფერთელაძე-გუნცაძე</v>
      </c>
      <c r="C130" s="26">
        <f t="shared" si="1"/>
        <v>173.16</v>
      </c>
      <c r="D130" s="310">
        <f>Davalianeba!$C129*D$6</f>
        <v>57.72</v>
      </c>
      <c r="E130" s="310">
        <f>Davalianeba!$C129*E$6</f>
        <v>57.72</v>
      </c>
      <c r="F130" s="310">
        <f>Davalianeba!$C129*F$6</f>
        <v>57.72</v>
      </c>
      <c r="G130" s="310"/>
      <c r="H130" s="310"/>
      <c r="I130" s="310"/>
      <c r="J130" s="310"/>
      <c r="K130" s="310"/>
      <c r="L130" s="310"/>
      <c r="M130" s="310"/>
      <c r="N130" s="310"/>
      <c r="O130" s="310"/>
    </row>
    <row r="131" spans="1:15" ht="15" thickBot="1">
      <c r="A131" s="4">
        <f>Davalianeba!A130</f>
        <v>520</v>
      </c>
      <c r="B131" s="43" t="str">
        <f>Davalianeba!B130</f>
        <v>თ.სეფერთელეძე-გუნცაძე</v>
      </c>
      <c r="C131" s="26">
        <f t="shared" si="1"/>
        <v>173.16</v>
      </c>
      <c r="D131" s="310">
        <f>Davalianeba!$C130*D$6</f>
        <v>57.72</v>
      </c>
      <c r="E131" s="310">
        <f>Davalianeba!$C130*E$6</f>
        <v>57.72</v>
      </c>
      <c r="F131" s="310">
        <f>Davalianeba!$C130*F$6</f>
        <v>57.72</v>
      </c>
      <c r="G131" s="310"/>
      <c r="H131" s="310"/>
      <c r="I131" s="310"/>
      <c r="J131" s="310"/>
      <c r="K131" s="310"/>
      <c r="L131" s="310"/>
      <c r="M131" s="310"/>
      <c r="N131" s="310"/>
      <c r="O131" s="310"/>
    </row>
    <row r="132" spans="1:15" ht="15" thickBot="1">
      <c r="A132" s="4">
        <f>Davalianeba!A131</f>
        <v>521</v>
      </c>
      <c r="B132" s="43" t="str">
        <f>Davalianeba!B131</f>
        <v>მ.ასათიანი</v>
      </c>
      <c r="C132" s="26">
        <f t="shared" si="1"/>
        <v>173.16</v>
      </c>
      <c r="D132" s="310">
        <f>Davalianeba!$C131*D$6</f>
        <v>57.72</v>
      </c>
      <c r="E132" s="310">
        <f>Davalianeba!$C131*E$6</f>
        <v>57.72</v>
      </c>
      <c r="F132" s="310">
        <f>Davalianeba!$C131*F$6</f>
        <v>57.72</v>
      </c>
      <c r="G132" s="310"/>
      <c r="H132" s="310"/>
      <c r="I132" s="310"/>
      <c r="J132" s="310"/>
      <c r="K132" s="310"/>
      <c r="L132" s="310"/>
      <c r="M132" s="310"/>
      <c r="N132" s="310"/>
      <c r="O132" s="310"/>
    </row>
    <row r="133" spans="1:15" ht="15" thickBot="1">
      <c r="A133" s="4">
        <f>Davalianeba!A132</f>
        <v>522</v>
      </c>
      <c r="B133" s="43" t="str">
        <f>Davalianeba!B132</f>
        <v>მ.კილაძე</v>
      </c>
      <c r="C133" s="26">
        <f t="shared" si="1"/>
        <v>178.62</v>
      </c>
      <c r="D133" s="310">
        <f>Davalianeba!$C132*D$6</f>
        <v>59.54</v>
      </c>
      <c r="E133" s="310">
        <f>Davalianeba!$C132*E$6</f>
        <v>59.54</v>
      </c>
      <c r="F133" s="310">
        <f>Davalianeba!$C132*F$6</f>
        <v>59.54</v>
      </c>
      <c r="G133" s="310"/>
      <c r="H133" s="310"/>
      <c r="I133" s="310"/>
      <c r="J133" s="310"/>
      <c r="K133" s="310"/>
      <c r="L133" s="310"/>
      <c r="M133" s="310"/>
      <c r="N133" s="310"/>
      <c r="O133" s="310"/>
    </row>
    <row r="134" spans="1:15" ht="15" thickBot="1">
      <c r="A134" s="4">
        <f>Davalianeba!A133</f>
        <v>523</v>
      </c>
      <c r="B134" s="43" t="str">
        <f>Davalianeba!B133</f>
        <v>ნ.ჯანელიძე</v>
      </c>
      <c r="C134" s="26">
        <f t="shared" si="1"/>
        <v>173.94</v>
      </c>
      <c r="D134" s="310">
        <f>Davalianeba!$C133*D$6</f>
        <v>57.980000000000004</v>
      </c>
      <c r="E134" s="310">
        <f>Davalianeba!$C133*E$6</f>
        <v>57.980000000000004</v>
      </c>
      <c r="F134" s="310">
        <f>Davalianeba!$C133*F$6</f>
        <v>57.980000000000004</v>
      </c>
      <c r="G134" s="310"/>
      <c r="H134" s="310"/>
      <c r="I134" s="310"/>
      <c r="J134" s="310"/>
      <c r="K134" s="310"/>
      <c r="L134" s="310"/>
      <c r="M134" s="310"/>
      <c r="N134" s="310"/>
      <c r="O134" s="310"/>
    </row>
    <row r="135" spans="1:15" ht="15" thickBot="1">
      <c r="A135" s="4">
        <f>Davalianeba!A134</f>
        <v>524</v>
      </c>
      <c r="B135" s="43" t="str">
        <f>Davalianeba!B134</f>
        <v>qeTiSvili i</v>
      </c>
      <c r="C135" s="26">
        <f t="shared" si="1"/>
        <v>210.60000000000002</v>
      </c>
      <c r="D135" s="310">
        <f>Davalianeba!$C134*D$6</f>
        <v>70.2</v>
      </c>
      <c r="E135" s="310">
        <f>Davalianeba!$C134*E$6</f>
        <v>70.2</v>
      </c>
      <c r="F135" s="310">
        <f>Davalianeba!$C134*F$6</f>
        <v>70.2</v>
      </c>
      <c r="G135" s="310"/>
      <c r="H135" s="310"/>
      <c r="I135" s="310"/>
      <c r="J135" s="310"/>
      <c r="K135" s="310"/>
      <c r="L135" s="310"/>
      <c r="M135" s="310"/>
      <c r="N135" s="310"/>
      <c r="O135" s="310"/>
    </row>
    <row r="136" spans="1:15" ht="15" thickBot="1">
      <c r="A136" s="4">
        <f>Davalianeba!A135</f>
        <v>525</v>
      </c>
      <c r="B136" s="43" t="str">
        <f>Davalianeba!B135</f>
        <v>ხოლუაშვილი ი</v>
      </c>
      <c r="C136" s="26">
        <f t="shared" si="1"/>
        <v>313.56000000000006</v>
      </c>
      <c r="D136" s="310">
        <f>Davalianeba!$C135*D$6</f>
        <v>104.52000000000001</v>
      </c>
      <c r="E136" s="310">
        <f>Davalianeba!$C135*E$6</f>
        <v>104.52000000000001</v>
      </c>
      <c r="F136" s="310">
        <f>Davalianeba!$C135*F$6</f>
        <v>104.52000000000001</v>
      </c>
      <c r="G136" s="310"/>
      <c r="H136" s="310"/>
      <c r="I136" s="310"/>
      <c r="J136" s="310"/>
      <c r="K136" s="310"/>
      <c r="L136" s="310"/>
      <c r="M136" s="310"/>
      <c r="N136" s="310"/>
      <c r="O136" s="310"/>
    </row>
    <row r="137" spans="1:15" ht="15" thickBot="1">
      <c r="A137" s="4">
        <f>Davalianeba!A136</f>
        <v>526</v>
      </c>
      <c r="B137" s="43" t="str">
        <f>Davalianeba!B136</f>
        <v>ი.ჯინჭველაძე</v>
      </c>
      <c r="C137" s="26">
        <f t="shared" si="1"/>
        <v>359.58000000000004</v>
      </c>
      <c r="D137" s="310">
        <f>Davalianeba!$C136*D$6</f>
        <v>119.86000000000001</v>
      </c>
      <c r="E137" s="310">
        <f>Davalianeba!$C136*E$6</f>
        <v>119.86000000000001</v>
      </c>
      <c r="F137" s="310">
        <f>Davalianeba!$C136*F$6</f>
        <v>119.86000000000001</v>
      </c>
      <c r="G137" s="310"/>
      <c r="H137" s="310"/>
      <c r="I137" s="310"/>
      <c r="J137" s="310"/>
      <c r="K137" s="310"/>
      <c r="L137" s="310"/>
      <c r="M137" s="310"/>
      <c r="N137" s="310"/>
      <c r="O137" s="310"/>
    </row>
    <row r="138" spans="1:15" ht="15" thickBot="1">
      <c r="A138" s="4">
        <f>Davalianeba!A137</f>
        <v>527</v>
      </c>
      <c r="B138" s="43" t="str">
        <f>Davalianeba!B137</f>
        <v>თ.ოდიშარია</v>
      </c>
      <c r="C138" s="26">
        <f aca="true" t="shared" si="2" ref="C138:C150">SUM(D138:O138)</f>
        <v>355.28999999999996</v>
      </c>
      <c r="D138" s="310">
        <f>Davalianeba!$C137*D$6</f>
        <v>118.42999999999999</v>
      </c>
      <c r="E138" s="310">
        <f>Davalianeba!$C137*E$6</f>
        <v>118.42999999999999</v>
      </c>
      <c r="F138" s="310">
        <f>Davalianeba!$C137*F$6</f>
        <v>118.42999999999999</v>
      </c>
      <c r="G138" s="310"/>
      <c r="H138" s="310"/>
      <c r="I138" s="310"/>
      <c r="J138" s="310"/>
      <c r="K138" s="310"/>
      <c r="L138" s="310"/>
      <c r="M138" s="310"/>
      <c r="N138" s="310"/>
      <c r="O138" s="310"/>
    </row>
    <row r="139" spans="1:17" ht="15" thickBot="1">
      <c r="A139" s="4">
        <f>Davalianeba!A138</f>
        <v>528</v>
      </c>
      <c r="B139" s="43" t="str">
        <f>Davalianeba!B138</f>
        <v>ს.მეგენეიშვილი</v>
      </c>
      <c r="C139" s="26">
        <f t="shared" si="2"/>
        <v>173.16</v>
      </c>
      <c r="D139" s="310">
        <f>Davalianeba!$C138*D$6</f>
        <v>57.72</v>
      </c>
      <c r="E139" s="310">
        <f>Davalianeba!$C138*E$6</f>
        <v>57.72</v>
      </c>
      <c r="F139" s="310">
        <f>Davalianeba!$C138*F$6</f>
        <v>57.72</v>
      </c>
      <c r="G139" s="310"/>
      <c r="H139" s="310"/>
      <c r="I139" s="310"/>
      <c r="J139" s="310"/>
      <c r="K139" s="310"/>
      <c r="L139" s="310"/>
      <c r="M139" s="310"/>
      <c r="N139" s="310"/>
      <c r="O139" s="310"/>
      <c r="Q139" s="1" t="s">
        <v>534</v>
      </c>
    </row>
    <row r="140" spans="1:15" ht="15" thickBot="1">
      <c r="A140" s="4">
        <f>Davalianeba!A139</f>
        <v>529</v>
      </c>
      <c r="B140" s="43" t="str">
        <f>Davalianeba!B139</f>
        <v>მ.პაპიძე</v>
      </c>
      <c r="C140" s="26">
        <f t="shared" si="2"/>
        <v>173.16</v>
      </c>
      <c r="D140" s="310">
        <f>Davalianeba!$C139*D$6</f>
        <v>57.72</v>
      </c>
      <c r="E140" s="310">
        <f>Davalianeba!$C139*E$6</f>
        <v>57.72</v>
      </c>
      <c r="F140" s="310">
        <f>Davalianeba!$C139*F$6</f>
        <v>57.72</v>
      </c>
      <c r="G140" s="310"/>
      <c r="H140" s="310"/>
      <c r="I140" s="310"/>
      <c r="J140" s="310"/>
      <c r="K140" s="310"/>
      <c r="L140" s="310"/>
      <c r="M140" s="310"/>
      <c r="N140" s="310"/>
      <c r="O140" s="310"/>
    </row>
    <row r="141" spans="1:15" ht="15" thickBot="1">
      <c r="A141" s="4">
        <f>Davalianeba!A140</f>
        <v>530</v>
      </c>
      <c r="B141" s="43" t="str">
        <f>Davalianeba!B140</f>
        <v>ნ.ბერიძე</v>
      </c>
      <c r="C141" s="26">
        <f t="shared" si="2"/>
        <v>350.61</v>
      </c>
      <c r="D141" s="310">
        <f>Davalianeba!$C140*D$6</f>
        <v>116.87</v>
      </c>
      <c r="E141" s="310">
        <f>Davalianeba!$C140*E$6</f>
        <v>116.87</v>
      </c>
      <c r="F141" s="310">
        <f>Davalianeba!$C140*F$6</f>
        <v>116.87</v>
      </c>
      <c r="G141" s="310"/>
      <c r="H141" s="310"/>
      <c r="I141" s="310"/>
      <c r="J141" s="310"/>
      <c r="K141" s="310"/>
      <c r="L141" s="310"/>
      <c r="M141" s="310"/>
      <c r="N141" s="310"/>
      <c r="O141" s="310"/>
    </row>
    <row r="142" spans="1:15" ht="15" thickBot="1">
      <c r="A142" s="4">
        <f>Davalianeba!A141</f>
        <v>531</v>
      </c>
      <c r="B142" s="43" t="str">
        <f>Davalianeba!B141</f>
        <v>ზ.ფავლენიშვილი</v>
      </c>
      <c r="C142" s="26">
        <f t="shared" si="2"/>
        <v>350.61</v>
      </c>
      <c r="D142" s="310">
        <f>Davalianeba!$C141*D$6</f>
        <v>116.87</v>
      </c>
      <c r="E142" s="310">
        <f>Davalianeba!$C141*E$6</f>
        <v>116.87</v>
      </c>
      <c r="F142" s="310">
        <f>Davalianeba!$C141*F$6</f>
        <v>116.87</v>
      </c>
      <c r="G142" s="310"/>
      <c r="H142" s="310"/>
      <c r="I142" s="310"/>
      <c r="J142" s="310"/>
      <c r="K142" s="310"/>
      <c r="L142" s="310"/>
      <c r="M142" s="310"/>
      <c r="N142" s="310"/>
      <c r="O142" s="310"/>
    </row>
    <row r="143" spans="1:15" ht="15" thickBot="1">
      <c r="A143" s="4">
        <f>Davalianeba!A142</f>
        <v>532</v>
      </c>
      <c r="B143" s="43" t="str">
        <f>Davalianeba!B142</f>
        <v>თ.ბაკურიძე</v>
      </c>
      <c r="C143" s="26">
        <f t="shared" si="2"/>
        <v>346.32</v>
      </c>
      <c r="D143" s="310">
        <f>Davalianeba!$C142*D$6</f>
        <v>115.44</v>
      </c>
      <c r="E143" s="310">
        <f>Davalianeba!$C142*E$6</f>
        <v>115.44</v>
      </c>
      <c r="F143" s="310">
        <f>Davalianeba!$C142*F$6</f>
        <v>115.44</v>
      </c>
      <c r="G143" s="310"/>
      <c r="H143" s="310"/>
      <c r="I143" s="310"/>
      <c r="J143" s="310"/>
      <c r="K143" s="310"/>
      <c r="L143" s="310"/>
      <c r="M143" s="310"/>
      <c r="N143" s="310"/>
      <c r="O143" s="310"/>
    </row>
    <row r="144" spans="1:15" ht="15" thickBot="1">
      <c r="A144" s="37" t="str">
        <f>Davalianeba!A143</f>
        <v> </v>
      </c>
      <c r="B144" s="47" t="str">
        <f>Davalianeba!B143</f>
        <v> </v>
      </c>
      <c r="C144" s="39">
        <f t="shared" si="2"/>
        <v>0</v>
      </c>
      <c r="D144" s="98">
        <f>Davalianeba!$C143*$F$2</f>
        <v>0</v>
      </c>
      <c r="E144" s="98">
        <f>Davalianeba!$C143*$F$2</f>
        <v>0</v>
      </c>
      <c r="F144" s="98">
        <f>Davalianeba!$C143*$F$2</f>
        <v>0</v>
      </c>
      <c r="G144" s="98"/>
      <c r="H144" s="98"/>
      <c r="I144" s="98"/>
      <c r="J144" s="98"/>
      <c r="K144" s="98"/>
      <c r="L144" s="98"/>
      <c r="M144" s="98"/>
      <c r="N144" s="98"/>
      <c r="O144" s="98"/>
    </row>
    <row r="145" spans="1:15" ht="15" thickBot="1">
      <c r="A145" s="63" t="str">
        <f>Davalianeba!A144</f>
        <v>kz 1</v>
      </c>
      <c r="B145" s="64" t="str">
        <f>Davalianeba!B144</f>
        <v>ბილაინი</v>
      </c>
      <c r="C145" s="61">
        <f t="shared" si="2"/>
        <v>0</v>
      </c>
      <c r="D145" s="98">
        <f>Davalianeba!$C144*$F$2</f>
        <v>0</v>
      </c>
      <c r="E145" s="98">
        <f>Davalianeba!$C144*$F$2</f>
        <v>0</v>
      </c>
      <c r="F145" s="98">
        <f>Davalianeba!$C144*$F$2</f>
        <v>0</v>
      </c>
      <c r="G145" s="98"/>
      <c r="H145" s="98"/>
      <c r="I145" s="98"/>
      <c r="J145" s="98"/>
      <c r="K145" s="98"/>
      <c r="L145" s="98"/>
      <c r="M145" s="98"/>
      <c r="N145" s="98"/>
      <c r="O145" s="98"/>
    </row>
    <row r="146" spans="1:15" ht="15" thickBot="1">
      <c r="A146" s="37" t="str">
        <f>Davalianeba!A145</f>
        <v>kz2</v>
      </c>
      <c r="B146" s="47">
        <f>Davalianeba!B145</f>
        <v>0</v>
      </c>
      <c r="C146" s="39">
        <f t="shared" si="2"/>
        <v>0</v>
      </c>
      <c r="D146" s="98">
        <f>Davalianeba!$C145*$F$2</f>
        <v>0</v>
      </c>
      <c r="E146" s="98">
        <f>Davalianeba!$C145*$F$2</f>
        <v>0</v>
      </c>
      <c r="F146" s="98">
        <f>Davalianeba!$C145*$F$2</f>
        <v>0</v>
      </c>
      <c r="G146" s="98"/>
      <c r="H146" s="98"/>
      <c r="I146" s="98"/>
      <c r="J146" s="98"/>
      <c r="K146" s="98"/>
      <c r="L146" s="98"/>
      <c r="M146" s="98"/>
      <c r="N146" s="98"/>
      <c r="O146" s="98"/>
    </row>
    <row r="147" spans="1:15" ht="15" thickBot="1">
      <c r="A147" s="37" t="str">
        <f>Davalianeba!A146</f>
        <v>kz 3</v>
      </c>
      <c r="B147" s="47">
        <f>Davalianeba!B146</f>
        <v>0</v>
      </c>
      <c r="C147" s="39">
        <f t="shared" si="2"/>
        <v>0</v>
      </c>
      <c r="D147" s="98">
        <f>Davalianeba!$C146*$F$2</f>
        <v>0</v>
      </c>
      <c r="E147" s="98">
        <f>Davalianeba!$C146*$F$2</f>
        <v>0</v>
      </c>
      <c r="F147" s="98">
        <f>Davalianeba!$C146*$F$2</f>
        <v>0</v>
      </c>
      <c r="G147" s="98"/>
      <c r="H147" s="98"/>
      <c r="I147" s="98"/>
      <c r="J147" s="98"/>
      <c r="K147" s="98"/>
      <c r="L147" s="98"/>
      <c r="M147" s="98"/>
      <c r="N147" s="98"/>
      <c r="O147" s="98"/>
    </row>
    <row r="148" spans="1:15" ht="13.5" thickBot="1">
      <c r="A148" s="37" t="str">
        <f>Davalianeba!A147</f>
        <v>kz 4</v>
      </c>
      <c r="B148" s="265" t="str">
        <f>Davalianeba!B147</f>
        <v>MAGTI </v>
      </c>
      <c r="C148" s="39">
        <f t="shared" si="2"/>
        <v>0</v>
      </c>
      <c r="D148" s="98">
        <f>Davalianeba!$C147*$F$2</f>
        <v>0</v>
      </c>
      <c r="E148" s="98">
        <f>Davalianeba!$C147*$F$2</f>
        <v>0</v>
      </c>
      <c r="F148" s="98">
        <f>Davalianeba!$C147*$F$2</f>
        <v>0</v>
      </c>
      <c r="G148" s="98"/>
      <c r="H148" s="98"/>
      <c r="I148" s="98"/>
      <c r="J148" s="98"/>
      <c r="K148" s="98"/>
      <c r="L148" s="98"/>
      <c r="M148" s="98"/>
      <c r="N148" s="98"/>
      <c r="O148" s="98"/>
    </row>
    <row r="149" spans="1:15" ht="14.25" thickBot="1">
      <c r="A149" s="37" t="str">
        <f>Davalianeba!A148</f>
        <v>kz 5</v>
      </c>
      <c r="B149" s="269" t="str">
        <f>Davalianeba!B148</f>
        <v>GeoCell</v>
      </c>
      <c r="C149" s="39">
        <f t="shared" si="2"/>
        <v>0</v>
      </c>
      <c r="D149" s="98">
        <f>Davalianeba!$C148*$F$2</f>
        <v>0</v>
      </c>
      <c r="E149" s="98">
        <f>Davalianeba!$C148*$F$2</f>
        <v>0</v>
      </c>
      <c r="F149" s="98">
        <f>Davalianeba!$C148*$F$2</f>
        <v>0</v>
      </c>
      <c r="G149" s="98"/>
      <c r="H149" s="98"/>
      <c r="I149" s="98"/>
      <c r="J149" s="98"/>
      <c r="K149" s="98"/>
      <c r="L149" s="98"/>
      <c r="M149" s="98"/>
      <c r="N149" s="98"/>
      <c r="O149" s="98"/>
    </row>
    <row r="150" spans="1:15" ht="15" thickBot="1">
      <c r="A150" s="37">
        <f>Davalianeba!A149</f>
        <v>0</v>
      </c>
      <c r="B150" s="47">
        <f>Davalianeba!B149</f>
        <v>0</v>
      </c>
      <c r="C150" s="39">
        <f t="shared" si="2"/>
        <v>0</v>
      </c>
      <c r="D150" s="98">
        <f>Davalianeba!$C149*$F$2</f>
        <v>0</v>
      </c>
      <c r="E150" s="98">
        <f>Davalianeba!$C149*$F$2</f>
        <v>0</v>
      </c>
      <c r="F150" s="98">
        <f>Davalianeba!$C149*$F$2</f>
        <v>0</v>
      </c>
      <c r="G150" s="98">
        <f>Davalianeba!$C149*$F$2</f>
        <v>0</v>
      </c>
      <c r="H150" s="98">
        <f>Davalianeba!$C149*$F$2</f>
        <v>0</v>
      </c>
      <c r="I150" s="98">
        <f>Davalianeba!$C149*$F$2</f>
        <v>0</v>
      </c>
      <c r="J150" s="98">
        <f>Davalianeba!$C149*$F$2</f>
        <v>0</v>
      </c>
      <c r="K150" s="98">
        <f>Davalianeba!$C149*$F$2</f>
        <v>0</v>
      </c>
      <c r="L150" s="98">
        <f>Davalianeba!$C149*$F$2</f>
        <v>0</v>
      </c>
      <c r="M150" s="98">
        <f>Davalianeba!$C149*$F$2</f>
        <v>0</v>
      </c>
      <c r="N150" s="98">
        <f>Davalianeba!$C149*$F$2</f>
        <v>0</v>
      </c>
      <c r="O150" s="98">
        <f>Davalianeba!$C149*$F$2</f>
        <v>0</v>
      </c>
    </row>
    <row r="151" spans="1:15" ht="15">
      <c r="A151" s="36"/>
      <c r="B151" s="53" t="s">
        <v>459</v>
      </c>
      <c r="C151" s="14">
        <f>SUM(C8:C150)</f>
        <v>37810.110000000044</v>
      </c>
      <c r="D151" s="14">
        <f>SUM(D8:D150)</f>
        <v>12603.369999999994</v>
      </c>
      <c r="E151" s="14">
        <f aca="true" t="shared" si="3" ref="E151:O151">SUM(E8:E150)</f>
        <v>12603.369999999994</v>
      </c>
      <c r="F151" s="14">
        <f t="shared" si="3"/>
        <v>12603.369999999994</v>
      </c>
      <c r="G151" s="14">
        <f t="shared" si="3"/>
        <v>0</v>
      </c>
      <c r="H151" s="14">
        <f t="shared" si="3"/>
        <v>0</v>
      </c>
      <c r="I151" s="311">
        <f>SUM(I8:I150)</f>
        <v>0</v>
      </c>
      <c r="J151" s="14">
        <f t="shared" si="3"/>
        <v>0</v>
      </c>
      <c r="K151" s="14">
        <f t="shared" si="3"/>
        <v>0</v>
      </c>
      <c r="L151" s="14">
        <f t="shared" si="3"/>
        <v>0</v>
      </c>
      <c r="M151" s="14">
        <f>SUM(M8:M150)</f>
        <v>0</v>
      </c>
      <c r="N151" s="14">
        <f t="shared" si="3"/>
        <v>0</v>
      </c>
      <c r="O151" s="14">
        <f t="shared" si="3"/>
        <v>0</v>
      </c>
    </row>
    <row r="152" spans="3:15" ht="15">
      <c r="C152" s="2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321"/>
      <c r="B154" s="322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48"/>
      <c r="C156" s="40"/>
      <c r="D156" s="41"/>
      <c r="E156" s="17"/>
      <c r="F156" s="17"/>
      <c r="G156" s="17"/>
      <c r="H156" s="17" t="s">
        <v>35</v>
      </c>
      <c r="I156" s="17"/>
      <c r="J156" s="17"/>
      <c r="K156" s="17"/>
      <c r="L156" s="17"/>
      <c r="M156" s="17"/>
      <c r="N156" s="17"/>
      <c r="O156" s="17"/>
    </row>
    <row r="157" spans="1:15" ht="1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5">
      <c r="A159" s="9"/>
      <c r="B159" s="48"/>
      <c r="C159" s="40"/>
      <c r="D159" s="41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ht="15">
      <c r="A160" s="9"/>
      <c r="B160" s="48"/>
      <c r="C160" s="40"/>
      <c r="D160" s="41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4" ht="15">
      <c r="A161" s="9"/>
      <c r="B161" s="48"/>
      <c r="C161" s="42"/>
      <c r="D161" s="9"/>
    </row>
    <row r="162" spans="1:4" ht="15">
      <c r="A162" s="9"/>
      <c r="B162" s="48"/>
      <c r="C162" s="42"/>
      <c r="D162" s="9"/>
    </row>
  </sheetData>
  <sheetProtection selectLockedCells="1"/>
  <mergeCells count="4">
    <mergeCell ref="A5:A7"/>
    <mergeCell ref="B5:B7"/>
    <mergeCell ref="D5:O5"/>
    <mergeCell ref="A154:B15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00390625" style="202" customWidth="1"/>
    <col min="2" max="2" width="46.421875" style="202" customWidth="1"/>
    <col min="3" max="3" width="10.8515625" style="202" customWidth="1"/>
    <col min="4" max="9" width="9.421875" style="202" customWidth="1"/>
    <col min="10" max="10" width="9.8515625" style="202" customWidth="1"/>
    <col min="11" max="11" width="9.28125" style="202" customWidth="1"/>
    <col min="12" max="13" width="9.7109375" style="202" customWidth="1"/>
    <col min="14" max="14" width="9.421875" style="202" customWidth="1"/>
    <col min="15" max="15" width="10.00390625" style="202" customWidth="1"/>
    <col min="16" max="16384" width="9.140625" style="202" customWidth="1"/>
  </cols>
  <sheetData>
    <row r="1" spans="1:15" ht="15.75">
      <c r="A1" s="1"/>
      <c r="B1" s="2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thickBot="1">
      <c r="A3" s="242"/>
      <c r="B3" s="237"/>
      <c r="C3" s="28">
        <f>Davalianeba!E1</f>
        <v>2024</v>
      </c>
      <c r="D3" s="29" t="s">
        <v>15</v>
      </c>
      <c r="E3" s="30" t="s">
        <v>16</v>
      </c>
      <c r="F3" s="30" t="s">
        <v>17</v>
      </c>
      <c r="G3" s="30" t="s">
        <v>18</v>
      </c>
      <c r="H3" s="30" t="s">
        <v>19</v>
      </c>
      <c r="I3" s="30" t="s">
        <v>20</v>
      </c>
      <c r="J3" s="29" t="s">
        <v>7</v>
      </c>
      <c r="K3" s="29" t="s">
        <v>8</v>
      </c>
      <c r="L3" s="29" t="s">
        <v>9</v>
      </c>
      <c r="M3" s="29" t="s">
        <v>10</v>
      </c>
      <c r="N3" s="29" t="s">
        <v>11</v>
      </c>
      <c r="O3" s="31" t="s">
        <v>12</v>
      </c>
    </row>
    <row r="4" spans="1:15" ht="15" thickBot="1">
      <c r="A4" s="243">
        <v>1</v>
      </c>
      <c r="B4" s="238" t="s">
        <v>267</v>
      </c>
      <c r="C4" s="180">
        <f>SUM(D4:O4)</f>
        <v>0</v>
      </c>
      <c r="D4" s="181"/>
      <c r="E4" s="182"/>
      <c r="F4" s="32"/>
      <c r="G4" s="182"/>
      <c r="H4" s="182"/>
      <c r="I4" s="182"/>
      <c r="J4" s="182"/>
      <c r="K4" s="182"/>
      <c r="L4" s="182"/>
      <c r="M4" s="182"/>
      <c r="N4" s="182"/>
      <c r="O4" s="188"/>
    </row>
    <row r="5" spans="1:15" ht="15" thickBot="1">
      <c r="A5" s="243">
        <v>2</v>
      </c>
      <c r="B5" s="284" t="s">
        <v>268</v>
      </c>
      <c r="C5" s="183">
        <f>SUM(D5:O5)</f>
        <v>750</v>
      </c>
      <c r="D5" s="181">
        <v>750</v>
      </c>
      <c r="E5" s="182"/>
      <c r="F5" s="32"/>
      <c r="G5" s="182"/>
      <c r="H5" s="182"/>
      <c r="I5" s="182"/>
      <c r="J5" s="182"/>
      <c r="K5" s="182"/>
      <c r="L5" s="182"/>
      <c r="M5" s="182"/>
      <c r="N5" s="182"/>
      <c r="O5" s="188"/>
    </row>
    <row r="6" spans="1:15" ht="15" thickBot="1">
      <c r="A6" s="243">
        <v>3</v>
      </c>
      <c r="B6" s="239" t="s">
        <v>33</v>
      </c>
      <c r="C6" s="183">
        <f aca="true" t="shared" si="0" ref="C6:C16">SUM(D6:O6)</f>
        <v>41810.05</v>
      </c>
      <c r="D6" s="181">
        <v>15245.33</v>
      </c>
      <c r="E6" s="182">
        <v>13560.77</v>
      </c>
      <c r="F6" s="32">
        <v>13003.95</v>
      </c>
      <c r="G6" s="182"/>
      <c r="H6" s="182"/>
      <c r="I6" s="182"/>
      <c r="J6" s="182"/>
      <c r="K6" s="182"/>
      <c r="L6" s="182"/>
      <c r="M6" s="182"/>
      <c r="N6" s="182"/>
      <c r="O6" s="188"/>
    </row>
    <row r="7" spans="1:15" ht="15" thickBot="1">
      <c r="A7" s="243">
        <v>4</v>
      </c>
      <c r="B7" s="239" t="s">
        <v>5</v>
      </c>
      <c r="C7" s="183">
        <f t="shared" si="0"/>
        <v>6415.93</v>
      </c>
      <c r="D7" s="181">
        <v>2310.74</v>
      </c>
      <c r="E7" s="182">
        <v>1999.88</v>
      </c>
      <c r="F7" s="32">
        <v>2105.31</v>
      </c>
      <c r="G7" s="182"/>
      <c r="H7" s="182"/>
      <c r="I7" s="182"/>
      <c r="K7" s="182"/>
      <c r="L7" s="182"/>
      <c r="M7" s="182"/>
      <c r="N7" s="182"/>
      <c r="O7" s="188"/>
    </row>
    <row r="8" spans="1:15" ht="15" thickBot="1">
      <c r="A8" s="243">
        <v>5</v>
      </c>
      <c r="B8" s="239" t="s">
        <v>34</v>
      </c>
      <c r="C8" s="183">
        <f t="shared" si="0"/>
        <v>1111.87</v>
      </c>
      <c r="D8" s="181">
        <v>574.11</v>
      </c>
      <c r="E8" s="182">
        <v>537.76</v>
      </c>
      <c r="F8" s="32"/>
      <c r="G8" s="182"/>
      <c r="H8" s="182"/>
      <c r="I8" s="182"/>
      <c r="J8" s="182"/>
      <c r="K8" s="182"/>
      <c r="L8" s="182"/>
      <c r="M8" s="182"/>
      <c r="N8" s="182"/>
      <c r="O8" s="188"/>
    </row>
    <row r="9" spans="1:15" ht="15" thickBot="1">
      <c r="A9" s="243">
        <v>6</v>
      </c>
      <c r="B9" s="239" t="s">
        <v>238</v>
      </c>
      <c r="C9" s="183">
        <f t="shared" si="0"/>
        <v>255</v>
      </c>
      <c r="D9" s="181">
        <v>85</v>
      </c>
      <c r="E9" s="182">
        <v>85</v>
      </c>
      <c r="F9" s="32">
        <v>85</v>
      </c>
      <c r="G9" s="182"/>
      <c r="H9" s="182"/>
      <c r="I9" s="182"/>
      <c r="J9" s="182"/>
      <c r="K9" s="182"/>
      <c r="L9" s="182"/>
      <c r="M9" s="182"/>
      <c r="N9" s="182"/>
      <c r="O9" s="188"/>
    </row>
    <row r="10" spans="1:16" ht="15">
      <c r="A10" s="243">
        <v>7</v>
      </c>
      <c r="B10" s="239" t="s">
        <v>14</v>
      </c>
      <c r="C10" s="183">
        <f>SUM(D10:O10)</f>
        <v>816</v>
      </c>
      <c r="D10" s="181">
        <v>272</v>
      </c>
      <c r="E10" s="182">
        <v>272</v>
      </c>
      <c r="F10" s="32">
        <v>272</v>
      </c>
      <c r="G10" s="182"/>
      <c r="H10" s="182"/>
      <c r="I10" s="182"/>
      <c r="J10" s="182"/>
      <c r="K10" s="182"/>
      <c r="L10" s="182"/>
      <c r="M10" s="182"/>
      <c r="N10" s="182"/>
      <c r="O10" s="188"/>
      <c r="P10" s="202">
        <v>0</v>
      </c>
    </row>
    <row r="11" spans="1:15" ht="15" thickBot="1">
      <c r="A11" s="243">
        <v>8</v>
      </c>
      <c r="B11" s="239" t="s">
        <v>13</v>
      </c>
      <c r="C11" s="183" t="s">
        <v>35</v>
      </c>
      <c r="D11" s="184"/>
      <c r="E11" s="185"/>
      <c r="F11" s="190"/>
      <c r="G11" s="185"/>
      <c r="H11" s="185"/>
      <c r="I11" s="185"/>
      <c r="J11" s="185"/>
      <c r="K11" s="185"/>
      <c r="L11" s="185"/>
      <c r="M11" s="185"/>
      <c r="N11" s="185"/>
      <c r="O11" s="189"/>
    </row>
    <row r="12" spans="1:15" ht="15" thickBot="1">
      <c r="A12" s="243"/>
      <c r="B12" s="239" t="s">
        <v>638</v>
      </c>
      <c r="C12" s="183">
        <f t="shared" si="0"/>
        <v>4695</v>
      </c>
      <c r="D12" s="181">
        <v>1565</v>
      </c>
      <c r="E12" s="182">
        <v>1565</v>
      </c>
      <c r="F12" s="32">
        <v>1565</v>
      </c>
      <c r="G12" s="182"/>
      <c r="H12" s="182"/>
      <c r="I12" s="182"/>
      <c r="J12" s="182"/>
      <c r="K12" s="182"/>
      <c r="L12" s="182"/>
      <c r="M12" s="182"/>
      <c r="N12" s="182"/>
      <c r="O12" s="188"/>
    </row>
    <row r="13" spans="1:15" ht="15" thickBot="1">
      <c r="A13" s="243"/>
      <c r="B13" s="239" t="s">
        <v>639</v>
      </c>
      <c r="C13" s="183">
        <f t="shared" si="0"/>
        <v>1500</v>
      </c>
      <c r="D13" s="181">
        <v>500</v>
      </c>
      <c r="E13" s="182">
        <v>500</v>
      </c>
      <c r="F13" s="32">
        <v>500</v>
      </c>
      <c r="G13" s="182"/>
      <c r="H13" s="182"/>
      <c r="I13" s="182"/>
      <c r="J13" s="182"/>
      <c r="K13" s="182"/>
      <c r="L13" s="182"/>
      <c r="M13" s="182"/>
      <c r="N13" s="182"/>
      <c r="O13" s="188"/>
    </row>
    <row r="14" spans="1:15" ht="15" thickBot="1">
      <c r="A14" s="243"/>
      <c r="B14" s="239" t="s">
        <v>36</v>
      </c>
      <c r="C14" s="183">
        <f t="shared" si="0"/>
        <v>5250</v>
      </c>
      <c r="D14" s="181">
        <v>1750</v>
      </c>
      <c r="E14" s="182">
        <v>1750</v>
      </c>
      <c r="F14" s="32">
        <v>1750</v>
      </c>
      <c r="G14" s="182"/>
      <c r="H14" s="182"/>
      <c r="I14" s="182"/>
      <c r="J14" s="182"/>
      <c r="K14" s="182"/>
      <c r="L14" s="182"/>
      <c r="M14" s="182"/>
      <c r="N14" s="182"/>
      <c r="O14" s="188"/>
    </row>
    <row r="15" spans="1:15" ht="15" thickBot="1">
      <c r="A15" s="243">
        <v>9</v>
      </c>
      <c r="B15" s="240"/>
      <c r="C15" s="183">
        <f>SUM(D15:O15)</f>
        <v>0</v>
      </c>
      <c r="D15" s="181"/>
      <c r="E15" s="182"/>
      <c r="F15" s="32"/>
      <c r="G15" s="182"/>
      <c r="H15" s="182"/>
      <c r="I15" s="182"/>
      <c r="J15" s="182"/>
      <c r="K15" s="182"/>
      <c r="L15" s="182"/>
      <c r="M15" s="182"/>
      <c r="N15" s="182"/>
      <c r="O15" s="188"/>
    </row>
    <row r="16" spans="1:15" ht="15" thickBot="1">
      <c r="A16" s="244">
        <v>10</v>
      </c>
      <c r="B16" s="241" t="s">
        <v>637</v>
      </c>
      <c r="C16" s="186">
        <f t="shared" si="0"/>
        <v>7875</v>
      </c>
      <c r="D16" s="181">
        <v>2625</v>
      </c>
      <c r="E16" s="182">
        <v>2625</v>
      </c>
      <c r="F16" s="32">
        <v>2625</v>
      </c>
      <c r="G16" s="182"/>
      <c r="H16" s="182"/>
      <c r="I16" s="182"/>
      <c r="J16" s="182"/>
      <c r="K16" s="182"/>
      <c r="L16" s="182"/>
      <c r="M16" s="182"/>
      <c r="N16" s="182"/>
      <c r="O16" s="188"/>
    </row>
    <row r="17" spans="1:15" ht="15">
      <c r="A17" s="1"/>
      <c r="B17" s="19" t="s">
        <v>2</v>
      </c>
      <c r="C17" s="187">
        <f aca="true" t="shared" si="1" ref="C17:O17">SUM(C4:C16)</f>
        <v>70478.85</v>
      </c>
      <c r="D17" s="187">
        <f t="shared" si="1"/>
        <v>25677.18</v>
      </c>
      <c r="E17" s="187">
        <f t="shared" si="1"/>
        <v>22895.410000000003</v>
      </c>
      <c r="F17" s="187">
        <f t="shared" si="1"/>
        <v>21906.260000000002</v>
      </c>
      <c r="G17" s="187">
        <f t="shared" si="1"/>
        <v>0</v>
      </c>
      <c r="H17" s="187">
        <f t="shared" si="1"/>
        <v>0</v>
      </c>
      <c r="I17" s="187">
        <f t="shared" si="1"/>
        <v>0</v>
      </c>
      <c r="J17" s="187">
        <f t="shared" si="1"/>
        <v>0</v>
      </c>
      <c r="K17" s="187">
        <f t="shared" si="1"/>
        <v>0</v>
      </c>
      <c r="L17" s="187">
        <f t="shared" si="1"/>
        <v>0</v>
      </c>
      <c r="M17" s="187">
        <f t="shared" si="1"/>
        <v>0</v>
      </c>
      <c r="N17" s="187">
        <f t="shared" si="1"/>
        <v>0</v>
      </c>
      <c r="O17" s="187">
        <f t="shared" si="1"/>
        <v>0</v>
      </c>
    </row>
    <row r="18" spans="2:15" ht="15">
      <c r="B18" s="271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</row>
    <row r="19" ht="15">
      <c r="B19" s="271"/>
    </row>
    <row r="20" spans="2:3" ht="15">
      <c r="B20" s="271"/>
      <c r="C20" s="285"/>
    </row>
    <row r="21" ht="12.75">
      <c r="C21" s="285"/>
    </row>
    <row r="22" spans="2:11" ht="12.75">
      <c r="B22" s="289" t="s">
        <v>270</v>
      </c>
      <c r="C22" s="288">
        <v>35.8</v>
      </c>
      <c r="D22" s="365" t="s">
        <v>271</v>
      </c>
      <c r="E22" s="365"/>
      <c r="F22" s="365"/>
      <c r="G22" s="365"/>
      <c r="H22" s="365"/>
      <c r="I22" s="365"/>
      <c r="J22" s="365"/>
      <c r="K22" s="365"/>
    </row>
    <row r="23" spans="2:11" ht="12.75">
      <c r="B23" s="289"/>
      <c r="C23" s="288">
        <v>1500</v>
      </c>
      <c r="D23" s="366" t="s">
        <v>272</v>
      </c>
      <c r="E23" s="366"/>
      <c r="F23" s="366"/>
      <c r="G23" s="366"/>
      <c r="H23" s="366"/>
      <c r="I23" s="366"/>
      <c r="J23" s="366"/>
      <c r="K23" s="287"/>
    </row>
    <row r="24" spans="2:11" ht="12.75">
      <c r="B24" s="289"/>
      <c r="C24" s="288">
        <v>1281.4</v>
      </c>
      <c r="D24" s="366" t="s">
        <v>273</v>
      </c>
      <c r="E24" s="366"/>
      <c r="F24" s="366"/>
      <c r="G24" s="366"/>
      <c r="H24" s="366"/>
      <c r="I24" s="366"/>
      <c r="J24" s="366"/>
      <c r="K24" s="287"/>
    </row>
    <row r="25" spans="2:11" ht="12.75">
      <c r="B25" s="289"/>
      <c r="C25" s="288"/>
      <c r="D25" s="366"/>
      <c r="E25" s="366"/>
      <c r="F25" s="366"/>
      <c r="G25" s="366"/>
      <c r="H25" s="366"/>
      <c r="I25" s="366"/>
      <c r="J25" s="366"/>
      <c r="K25" s="287"/>
    </row>
    <row r="26" spans="2:11" ht="12.75">
      <c r="B26" s="289" t="s">
        <v>269</v>
      </c>
      <c r="C26" s="288">
        <v>37.59</v>
      </c>
      <c r="D26" s="366" t="s">
        <v>271</v>
      </c>
      <c r="E26" s="366"/>
      <c r="F26" s="366"/>
      <c r="G26" s="366"/>
      <c r="H26" s="366"/>
      <c r="I26" s="366"/>
      <c r="J26" s="366"/>
      <c r="K26" s="287"/>
    </row>
    <row r="27" spans="2:11" ht="16.5" customHeight="1">
      <c r="B27" s="289"/>
      <c r="C27" s="288">
        <v>750</v>
      </c>
      <c r="D27" s="366" t="s">
        <v>274</v>
      </c>
      <c r="E27" s="366"/>
      <c r="F27" s="366"/>
      <c r="G27" s="366"/>
      <c r="H27" s="366"/>
      <c r="I27" s="366"/>
      <c r="J27" s="366"/>
      <c r="K27" s="366"/>
    </row>
    <row r="28" spans="2:11" ht="16.5" customHeight="1">
      <c r="B28" s="289"/>
      <c r="C28" s="288">
        <v>1900</v>
      </c>
      <c r="D28" s="366" t="s">
        <v>275</v>
      </c>
      <c r="E28" s="366"/>
      <c r="F28" s="366"/>
      <c r="G28" s="366"/>
      <c r="H28" s="366"/>
      <c r="I28" s="366"/>
      <c r="J28" s="366"/>
      <c r="K28" s="287"/>
    </row>
    <row r="29" spans="2:11" ht="46.5" customHeight="1">
      <c r="B29" s="289"/>
      <c r="C29" s="288">
        <v>750</v>
      </c>
      <c r="D29" s="366" t="s">
        <v>276</v>
      </c>
      <c r="E29" s="366"/>
      <c r="F29" s="366"/>
      <c r="G29" s="366"/>
      <c r="H29" s="366"/>
      <c r="I29" s="366"/>
      <c r="J29" s="366"/>
      <c r="K29" s="287"/>
    </row>
    <row r="30" spans="2:10" ht="12.75">
      <c r="B30" s="289" t="s">
        <v>282</v>
      </c>
      <c r="C30" s="285" t="s">
        <v>285</v>
      </c>
      <c r="D30" s="367" t="s">
        <v>283</v>
      </c>
      <c r="E30" s="367"/>
      <c r="F30" s="367"/>
      <c r="G30" s="367"/>
      <c r="H30" s="367"/>
      <c r="I30" s="367"/>
      <c r="J30" s="367"/>
    </row>
    <row r="31" spans="2:10" ht="12.75">
      <c r="B31" s="289"/>
      <c r="C31" s="285" t="s">
        <v>284</v>
      </c>
      <c r="D31" s="367" t="s">
        <v>286</v>
      </c>
      <c r="E31" s="367"/>
      <c r="F31" s="367"/>
      <c r="G31" s="367"/>
      <c r="H31" s="367"/>
      <c r="I31" s="367"/>
      <c r="J31" s="367"/>
    </row>
    <row r="32" spans="2:10" ht="12.75">
      <c r="B32" s="289"/>
      <c r="C32" s="285" t="s">
        <v>287</v>
      </c>
      <c r="D32" s="286"/>
      <c r="E32" s="286"/>
      <c r="F32" s="286"/>
      <c r="G32" s="286"/>
      <c r="H32" s="286"/>
      <c r="I32" s="286"/>
      <c r="J32" s="286"/>
    </row>
    <row r="33" spans="2:10" ht="12.75">
      <c r="B33" s="289"/>
      <c r="C33" s="285" t="s">
        <v>288</v>
      </c>
      <c r="D33" s="286"/>
      <c r="E33" s="286"/>
      <c r="F33" s="286"/>
      <c r="G33" s="286"/>
      <c r="H33" s="286"/>
      <c r="I33" s="286"/>
      <c r="J33" s="286"/>
    </row>
    <row r="34" spans="2:10" ht="12.75">
      <c r="B34" s="289"/>
      <c r="C34" s="285" t="s">
        <v>289</v>
      </c>
      <c r="D34" s="286"/>
      <c r="E34" s="286"/>
      <c r="F34" s="286"/>
      <c r="G34" s="286"/>
      <c r="H34" s="286" t="s">
        <v>291</v>
      </c>
      <c r="I34" s="286"/>
      <c r="J34" s="286"/>
    </row>
    <row r="35" spans="2:10" ht="12.75">
      <c r="B35" s="289" t="s">
        <v>292</v>
      </c>
      <c r="C35" s="285"/>
      <c r="D35" s="286"/>
      <c r="E35" s="286"/>
      <c r="F35" s="286"/>
      <c r="G35" s="286"/>
      <c r="H35" s="286" t="s">
        <v>290</v>
      </c>
      <c r="I35" s="286"/>
      <c r="J35" s="286"/>
    </row>
    <row r="36" spans="2:10" ht="12.75">
      <c r="B36" s="289"/>
      <c r="C36" s="285" t="s">
        <v>293</v>
      </c>
      <c r="D36" s="286"/>
      <c r="E36" s="286"/>
      <c r="G36" s="286" t="s">
        <v>294</v>
      </c>
      <c r="H36" s="286"/>
      <c r="I36" s="286"/>
      <c r="J36" s="286"/>
    </row>
    <row r="37" spans="2:10" ht="12.75">
      <c r="B37" s="289"/>
      <c r="C37" s="285"/>
      <c r="D37" s="286"/>
      <c r="E37" s="286"/>
      <c r="F37" s="286" t="s">
        <v>295</v>
      </c>
      <c r="G37" s="286"/>
      <c r="H37" s="286"/>
      <c r="I37" s="286"/>
      <c r="J37" s="286"/>
    </row>
    <row r="38" spans="2:10" ht="12.75">
      <c r="B38" s="289" t="s">
        <v>296</v>
      </c>
      <c r="C38" s="285" t="s">
        <v>297</v>
      </c>
      <c r="D38" s="286"/>
      <c r="E38" s="286"/>
      <c r="F38" s="286"/>
      <c r="G38" s="286"/>
      <c r="H38" s="286"/>
      <c r="I38" s="286"/>
      <c r="J38" s="286"/>
    </row>
    <row r="39" spans="2:10" ht="12.75">
      <c r="B39" s="289"/>
      <c r="C39" s="285" t="s">
        <v>298</v>
      </c>
      <c r="D39" s="367" t="s">
        <v>299</v>
      </c>
      <c r="E39" s="367"/>
      <c r="F39" s="367"/>
      <c r="G39" s="367"/>
      <c r="H39" s="367"/>
      <c r="I39" s="367"/>
      <c r="J39" s="367"/>
    </row>
    <row r="40" spans="2:5" ht="12.75">
      <c r="B40" s="289"/>
      <c r="C40" s="285" t="s">
        <v>300</v>
      </c>
      <c r="D40" s="202" t="s">
        <v>35</v>
      </c>
      <c r="E40" s="202" t="s">
        <v>301</v>
      </c>
    </row>
    <row r="41" spans="2:5" ht="12.75">
      <c r="B41" s="289"/>
      <c r="C41" s="285" t="s">
        <v>302</v>
      </c>
      <c r="E41" s="202" t="s">
        <v>303</v>
      </c>
    </row>
    <row r="42" spans="2:6" ht="12.75">
      <c r="B42" s="289"/>
      <c r="C42" s="285"/>
      <c r="F42" s="202" t="s">
        <v>304</v>
      </c>
    </row>
    <row r="43" spans="2:3" ht="12.75">
      <c r="B43" s="289"/>
      <c r="C43" s="285"/>
    </row>
    <row r="44" spans="2:3" ht="12.75">
      <c r="B44" s="289" t="s">
        <v>305</v>
      </c>
      <c r="C44" s="285"/>
    </row>
    <row r="45" spans="2:3" ht="12.75">
      <c r="B45" s="289"/>
      <c r="C45" s="285" t="s">
        <v>306</v>
      </c>
    </row>
    <row r="46" spans="2:3" ht="12.75">
      <c r="B46" s="289"/>
      <c r="C46" s="285" t="s">
        <v>307</v>
      </c>
    </row>
    <row r="47" spans="2:3" ht="12.75">
      <c r="B47" s="289"/>
      <c r="C47" s="285" t="s">
        <v>308</v>
      </c>
    </row>
    <row r="48" spans="2:3" ht="12.75">
      <c r="B48" s="289"/>
      <c r="C48" s="285"/>
    </row>
    <row r="49" spans="2:3" ht="12.75">
      <c r="B49" s="289" t="s">
        <v>309</v>
      </c>
      <c r="C49" s="285"/>
    </row>
    <row r="50" spans="2:3" ht="12.75">
      <c r="B50" s="289"/>
      <c r="C50" s="285" t="s">
        <v>310</v>
      </c>
    </row>
    <row r="51" spans="2:3" ht="12.75">
      <c r="B51" s="289"/>
      <c r="C51" s="285" t="s">
        <v>311</v>
      </c>
    </row>
    <row r="52" spans="2:4" ht="12.75">
      <c r="B52" s="289"/>
      <c r="C52" s="285"/>
      <c r="D52" s="202" t="s">
        <v>312</v>
      </c>
    </row>
    <row r="53" spans="2:3" ht="12.75">
      <c r="B53" s="289"/>
      <c r="C53" s="285" t="s">
        <v>313</v>
      </c>
    </row>
    <row r="54" spans="2:3" ht="12.75">
      <c r="B54" s="289" t="s">
        <v>314</v>
      </c>
      <c r="C54" s="285"/>
    </row>
    <row r="55" spans="2:3" ht="12.75">
      <c r="B55" s="289"/>
      <c r="C55" s="285" t="s">
        <v>315</v>
      </c>
    </row>
    <row r="56" ht="12.75">
      <c r="C56" s="285" t="s">
        <v>316</v>
      </c>
    </row>
    <row r="57" ht="12.75">
      <c r="C57" s="285" t="s">
        <v>317</v>
      </c>
    </row>
    <row r="58" ht="12.75">
      <c r="C58" s="285" t="s">
        <v>318</v>
      </c>
    </row>
    <row r="59" spans="2:3" ht="12.75">
      <c r="B59" s="202" t="s">
        <v>328</v>
      </c>
      <c r="C59" s="285" t="s">
        <v>319</v>
      </c>
    </row>
    <row r="60" ht="12.75">
      <c r="C60" s="285" t="s">
        <v>320</v>
      </c>
    </row>
    <row r="61" ht="12.75">
      <c r="C61" s="285" t="s">
        <v>321</v>
      </c>
    </row>
    <row r="62" spans="3:4" ht="12.75">
      <c r="C62" s="285"/>
      <c r="D62" s="202" t="s">
        <v>322</v>
      </c>
    </row>
    <row r="63" ht="12.75">
      <c r="C63" s="285" t="s">
        <v>323</v>
      </c>
    </row>
    <row r="64" ht="12.75">
      <c r="C64" s="285" t="s">
        <v>324</v>
      </c>
    </row>
    <row r="65" ht="12.75">
      <c r="C65" s="285" t="s">
        <v>325</v>
      </c>
    </row>
    <row r="66" ht="12.75">
      <c r="C66" s="285" t="s">
        <v>326</v>
      </c>
    </row>
    <row r="67" ht="12.75">
      <c r="C67" s="285" t="s">
        <v>327</v>
      </c>
    </row>
    <row r="68" ht="12.75">
      <c r="C68" s="285"/>
    </row>
    <row r="69" spans="2:3" ht="12.75">
      <c r="B69" s="202" t="s">
        <v>329</v>
      </c>
      <c r="C69" s="285"/>
    </row>
    <row r="70" ht="12.75">
      <c r="C70" s="285" t="s">
        <v>330</v>
      </c>
    </row>
    <row r="71" ht="12.75">
      <c r="C71" s="285" t="s">
        <v>331</v>
      </c>
    </row>
    <row r="72" ht="12.75">
      <c r="C72" s="285"/>
    </row>
    <row r="73" spans="2:3" ht="12.75">
      <c r="B73" s="202" t="s">
        <v>332</v>
      </c>
      <c r="C73" s="285"/>
    </row>
    <row r="74" ht="12.75">
      <c r="C74" s="285"/>
    </row>
    <row r="75" spans="2:3" ht="12.75">
      <c r="B75" s="202" t="s">
        <v>35</v>
      </c>
      <c r="C75" s="285"/>
    </row>
    <row r="76" spans="2:3" ht="12.75">
      <c r="B76" s="202" t="s">
        <v>335</v>
      </c>
      <c r="C76" s="285"/>
    </row>
    <row r="77" ht="12.75">
      <c r="C77" s="285" t="s">
        <v>336</v>
      </c>
    </row>
    <row r="78" spans="3:5" ht="12.75">
      <c r="C78" s="285"/>
      <c r="D78" s="202" t="s">
        <v>337</v>
      </c>
      <c r="E78" s="202" t="s">
        <v>344</v>
      </c>
    </row>
    <row r="79" ht="12.75">
      <c r="C79" s="285" t="s">
        <v>338</v>
      </c>
    </row>
    <row r="80" ht="12.75">
      <c r="C80" s="285" t="s">
        <v>339</v>
      </c>
    </row>
    <row r="81" spans="3:6" ht="12.75">
      <c r="C81" s="285" t="s">
        <v>341</v>
      </c>
      <c r="F81" s="202" t="s">
        <v>342</v>
      </c>
    </row>
    <row r="82" ht="12.75">
      <c r="C82" s="285" t="s">
        <v>340</v>
      </c>
    </row>
    <row r="83" spans="2:3" ht="12.75">
      <c r="B83" s="202" t="s">
        <v>343</v>
      </c>
      <c r="C83" s="285"/>
    </row>
    <row r="84" ht="12.75">
      <c r="C84" s="285" t="s">
        <v>345</v>
      </c>
    </row>
    <row r="85" ht="12.75">
      <c r="C85" s="285"/>
    </row>
    <row r="86" spans="2:3" ht="12.75">
      <c r="B86" s="202" t="s">
        <v>346</v>
      </c>
      <c r="C86" s="285"/>
    </row>
    <row r="87" ht="12.75">
      <c r="C87" s="285"/>
    </row>
    <row r="88" spans="2:3" ht="12.75">
      <c r="B88" s="202" t="s">
        <v>347</v>
      </c>
      <c r="C88" s="285"/>
    </row>
    <row r="89" ht="12.75">
      <c r="C89" s="285" t="s">
        <v>348</v>
      </c>
    </row>
    <row r="90" ht="12.75">
      <c r="C90" s="285"/>
    </row>
    <row r="91" spans="2:3" ht="12.75">
      <c r="B91" s="202" t="s">
        <v>349</v>
      </c>
      <c r="C91" s="285"/>
    </row>
    <row r="92" ht="12.75">
      <c r="C92" s="285" t="s">
        <v>350</v>
      </c>
    </row>
    <row r="93" ht="12.75">
      <c r="C93" s="285"/>
    </row>
    <row r="94" spans="2:3" ht="12.75">
      <c r="B94" s="202" t="s">
        <v>351</v>
      </c>
      <c r="C94" s="285"/>
    </row>
    <row r="95" ht="12.75">
      <c r="C95" s="285"/>
    </row>
    <row r="96" spans="2:12" ht="12.75">
      <c r="B96" s="202" t="s">
        <v>352</v>
      </c>
      <c r="C96" s="285"/>
      <c r="J96" s="202" t="s">
        <v>358</v>
      </c>
      <c r="K96" s="202" t="s">
        <v>359</v>
      </c>
      <c r="L96" s="202">
        <v>14</v>
      </c>
    </row>
    <row r="97" ht="12.75">
      <c r="C97" s="285" t="s">
        <v>353</v>
      </c>
    </row>
    <row r="98" ht="12.75">
      <c r="C98" s="285" t="s">
        <v>357</v>
      </c>
    </row>
    <row r="99" spans="2:3" ht="12.75">
      <c r="B99" s="202" t="s">
        <v>354</v>
      </c>
      <c r="C99" s="285"/>
    </row>
    <row r="100" ht="12.75">
      <c r="C100" s="285" t="s">
        <v>355</v>
      </c>
    </row>
    <row r="101" spans="3:10" ht="12.75">
      <c r="C101" s="285" t="s">
        <v>356</v>
      </c>
      <c r="J101" s="202" t="s">
        <v>295</v>
      </c>
    </row>
    <row r="102" ht="12.75">
      <c r="C102" s="285" t="s">
        <v>360</v>
      </c>
    </row>
    <row r="103" spans="2:3" ht="12.75">
      <c r="B103" s="202" t="s">
        <v>361</v>
      </c>
      <c r="C103" s="285"/>
    </row>
    <row r="104" ht="12.75">
      <c r="C104" s="285" t="s">
        <v>362</v>
      </c>
    </row>
    <row r="105" ht="12.75">
      <c r="C105" s="285" t="s">
        <v>363</v>
      </c>
    </row>
    <row r="106" ht="12.75">
      <c r="C106" s="285" t="s">
        <v>364</v>
      </c>
    </row>
    <row r="107" spans="2:3" ht="12.75">
      <c r="B107" s="202" t="s">
        <v>370</v>
      </c>
      <c r="C107" s="285"/>
    </row>
    <row r="108" ht="12.75">
      <c r="C108" s="285" t="s">
        <v>372</v>
      </c>
    </row>
    <row r="109" spans="2:3" ht="12.75">
      <c r="B109" s="202" t="s">
        <v>373</v>
      </c>
      <c r="C109" s="285"/>
    </row>
    <row r="110" ht="12.75">
      <c r="C110" s="285"/>
    </row>
    <row r="111" spans="2:3" ht="12.75">
      <c r="B111" s="202" t="s">
        <v>374</v>
      </c>
      <c r="C111" s="285"/>
    </row>
    <row r="112" spans="3:9" ht="12.75">
      <c r="C112" s="285" t="s">
        <v>377</v>
      </c>
      <c r="G112" s="202" t="s">
        <v>378</v>
      </c>
      <c r="I112" s="202" t="s">
        <v>379</v>
      </c>
    </row>
    <row r="113" ht="12.75">
      <c r="C113" s="202" t="s">
        <v>375</v>
      </c>
    </row>
    <row r="115" ht="12.75">
      <c r="C115" s="202" t="s">
        <v>376</v>
      </c>
    </row>
    <row r="116" spans="2:3" ht="12.75">
      <c r="B116" s="202" t="s">
        <v>380</v>
      </c>
      <c r="C116" s="202" t="s">
        <v>381</v>
      </c>
    </row>
    <row r="118" ht="12.75">
      <c r="B118" s="202" t="s">
        <v>382</v>
      </c>
    </row>
    <row r="119" ht="12.75">
      <c r="C119" s="202" t="s">
        <v>383</v>
      </c>
    </row>
    <row r="120" ht="12.75">
      <c r="C120" s="202" t="s">
        <v>384</v>
      </c>
    </row>
    <row r="121" ht="12.75">
      <c r="C121" s="202" t="s">
        <v>385</v>
      </c>
    </row>
    <row r="123" ht="12.75">
      <c r="B123" s="202" t="s">
        <v>386</v>
      </c>
    </row>
    <row r="124" ht="12.75">
      <c r="C124" s="202" t="s">
        <v>387</v>
      </c>
    </row>
    <row r="125" ht="12.75">
      <c r="C125" s="202" t="s">
        <v>388</v>
      </c>
    </row>
    <row r="126" ht="12.75">
      <c r="B126" s="202" t="s">
        <v>389</v>
      </c>
    </row>
    <row r="127" ht="12.75">
      <c r="C127" s="202" t="s">
        <v>384</v>
      </c>
    </row>
    <row r="128" ht="12.75">
      <c r="C128" s="202" t="s">
        <v>390</v>
      </c>
    </row>
    <row r="130" ht="12.75">
      <c r="B130" s="202" t="s">
        <v>391</v>
      </c>
    </row>
    <row r="131" ht="12.75">
      <c r="C131" s="202" t="s">
        <v>384</v>
      </c>
    </row>
    <row r="132" ht="12.75">
      <c r="C132" s="202" t="s">
        <v>392</v>
      </c>
    </row>
    <row r="133" ht="12.75">
      <c r="B133" s="202" t="s">
        <v>393</v>
      </c>
    </row>
    <row r="134" ht="12.75">
      <c r="C134" s="202" t="s">
        <v>394</v>
      </c>
    </row>
    <row r="136" ht="12.75">
      <c r="B136" s="202" t="s">
        <v>395</v>
      </c>
    </row>
    <row r="137" ht="12.75">
      <c r="C137" s="202" t="s">
        <v>396</v>
      </c>
    </row>
    <row r="138" ht="12.75">
      <c r="C138" s="202" t="s">
        <v>397</v>
      </c>
    </row>
    <row r="139" ht="12.75">
      <c r="C139" s="202" t="s">
        <v>398</v>
      </c>
    </row>
    <row r="140" ht="12.75">
      <c r="B140" s="202" t="s">
        <v>400</v>
      </c>
    </row>
    <row r="141" ht="12.75">
      <c r="E141" s="202" t="s">
        <v>401</v>
      </c>
    </row>
    <row r="142" ht="12.75">
      <c r="C142" s="202" t="s">
        <v>402</v>
      </c>
    </row>
    <row r="143" ht="12.75">
      <c r="C143" s="202" t="s">
        <v>403</v>
      </c>
    </row>
    <row r="144" ht="12.75">
      <c r="C144" s="202" t="s">
        <v>404</v>
      </c>
    </row>
    <row r="145" ht="12.75">
      <c r="B145" s="202" t="s">
        <v>405</v>
      </c>
    </row>
    <row r="146" ht="12.75">
      <c r="C146" s="202" t="s">
        <v>406</v>
      </c>
    </row>
    <row r="147" ht="12.75">
      <c r="B147" s="202" t="s">
        <v>407</v>
      </c>
    </row>
    <row r="149" ht="12.75">
      <c r="B149" s="202" t="s">
        <v>410</v>
      </c>
    </row>
    <row r="150" spans="3:10" ht="12.75">
      <c r="C150" s="202" t="s">
        <v>411</v>
      </c>
      <c r="J150" s="202" t="s">
        <v>413</v>
      </c>
    </row>
    <row r="152" ht="12.75">
      <c r="B152" s="202" t="s">
        <v>412</v>
      </c>
    </row>
    <row r="153" spans="3:12" ht="12.75">
      <c r="C153" s="202" t="s">
        <v>414</v>
      </c>
      <c r="L153" s="202" t="s">
        <v>418</v>
      </c>
    </row>
    <row r="154" ht="12.75">
      <c r="C154" s="202" t="s">
        <v>415</v>
      </c>
    </row>
    <row r="155" ht="12.75">
      <c r="D155" s="202" t="s">
        <v>416</v>
      </c>
    </row>
    <row r="156" ht="12.75">
      <c r="C156" s="202" t="s">
        <v>417</v>
      </c>
    </row>
    <row r="157" ht="12.75">
      <c r="B157" s="202" t="s">
        <v>419</v>
      </c>
    </row>
    <row r="158" spans="3:7" ht="12.75">
      <c r="C158" s="202" t="s">
        <v>420</v>
      </c>
      <c r="G158" s="202" t="s">
        <v>421</v>
      </c>
    </row>
    <row r="160" ht="12.75">
      <c r="B160" s="202" t="s">
        <v>422</v>
      </c>
    </row>
    <row r="162" ht="12.75">
      <c r="B162" s="202" t="s">
        <v>423</v>
      </c>
    </row>
    <row r="163" ht="12.75">
      <c r="C163" s="202" t="s">
        <v>424</v>
      </c>
    </row>
    <row r="165" ht="12.75">
      <c r="B165" s="202" t="s">
        <v>425</v>
      </c>
    </row>
    <row r="166" ht="12.75">
      <c r="C166" s="202" t="s">
        <v>426</v>
      </c>
    </row>
    <row r="167" ht="12.75">
      <c r="C167" s="202" t="s">
        <v>427</v>
      </c>
    </row>
    <row r="169" ht="12.75">
      <c r="B169" s="202" t="s">
        <v>428</v>
      </c>
    </row>
    <row r="170" ht="12.75">
      <c r="C170" s="202" t="s">
        <v>429</v>
      </c>
    </row>
    <row r="171" ht="12.75">
      <c r="C171" s="202" t="s">
        <v>430</v>
      </c>
    </row>
    <row r="172" ht="12.75">
      <c r="C172" s="202" t="s">
        <v>431</v>
      </c>
    </row>
    <row r="174" ht="12.75">
      <c r="B174" s="202" t="s">
        <v>433</v>
      </c>
    </row>
    <row r="175" ht="12.75">
      <c r="C175" s="202" t="s">
        <v>434</v>
      </c>
    </row>
    <row r="177" ht="12.75">
      <c r="B177" s="202" t="s">
        <v>435</v>
      </c>
    </row>
    <row r="178" ht="12.75">
      <c r="C178" s="202" t="s">
        <v>436</v>
      </c>
    </row>
    <row r="179" ht="12.75">
      <c r="C179" s="202" t="s">
        <v>437</v>
      </c>
    </row>
    <row r="181" ht="12.75">
      <c r="B181" s="202" t="s">
        <v>438</v>
      </c>
    </row>
    <row r="182" ht="12.75">
      <c r="C182" s="202" t="s">
        <v>439</v>
      </c>
    </row>
    <row r="183" ht="12.75">
      <c r="C183" s="202" t="s">
        <v>440</v>
      </c>
    </row>
    <row r="185" spans="2:6" ht="12.75">
      <c r="B185" s="307" t="s">
        <v>443</v>
      </c>
      <c r="F185" s="202">
        <f>+F185:M188</f>
        <v>0</v>
      </c>
    </row>
    <row r="186" ht="12.75">
      <c r="C186" s="202" t="s">
        <v>444</v>
      </c>
    </row>
    <row r="188" ht="12.75">
      <c r="B188" s="202" t="s">
        <v>445</v>
      </c>
    </row>
    <row r="189" spans="3:5" ht="12.75">
      <c r="C189" s="202" t="s">
        <v>446</v>
      </c>
      <c r="E189" s="202" t="s">
        <v>447</v>
      </c>
    </row>
    <row r="190" ht="12.75">
      <c r="C190" s="202" t="s">
        <v>448</v>
      </c>
    </row>
    <row r="192" ht="12.75">
      <c r="B192" s="202" t="s">
        <v>449</v>
      </c>
    </row>
    <row r="193" ht="12.75">
      <c r="C193" s="202" t="s">
        <v>450</v>
      </c>
    </row>
    <row r="194" ht="12.75">
      <c r="D194" s="202" t="s">
        <v>451</v>
      </c>
    </row>
    <row r="195" ht="12.75">
      <c r="C195" s="202" t="s">
        <v>452</v>
      </c>
    </row>
    <row r="197" ht="12.75">
      <c r="B197" s="202" t="s">
        <v>460</v>
      </c>
    </row>
    <row r="199" ht="12.75">
      <c r="B199" s="202" t="s">
        <v>461</v>
      </c>
    </row>
    <row r="201" ht="12.75">
      <c r="B201" s="202" t="s">
        <v>462</v>
      </c>
    </row>
    <row r="203" ht="12.75">
      <c r="B203" s="202" t="s">
        <v>463</v>
      </c>
    </row>
    <row r="205" ht="12.75">
      <c r="B205" s="202" t="s">
        <v>464</v>
      </c>
    </row>
    <row r="207" ht="12.75">
      <c r="B207" s="202" t="s">
        <v>465</v>
      </c>
    </row>
    <row r="209" ht="12.75">
      <c r="D209" s="202" t="s">
        <v>466</v>
      </c>
    </row>
    <row r="211" ht="12.75">
      <c r="B211" s="202" t="s">
        <v>467</v>
      </c>
    </row>
    <row r="213" ht="12.75">
      <c r="C213" s="202" t="s">
        <v>468</v>
      </c>
    </row>
    <row r="215" ht="12.75">
      <c r="B215" s="202" t="s">
        <v>469</v>
      </c>
    </row>
    <row r="217" ht="12.75">
      <c r="C217" s="202" t="s">
        <v>470</v>
      </c>
    </row>
    <row r="218" ht="12.75">
      <c r="C218" s="202" t="s">
        <v>471</v>
      </c>
    </row>
    <row r="220" ht="12.75">
      <c r="B220" s="202" t="s">
        <v>472</v>
      </c>
    </row>
    <row r="222" ht="12.75">
      <c r="B222" s="202" t="s">
        <v>473</v>
      </c>
    </row>
    <row r="223" ht="12.75">
      <c r="C223" s="202" t="s">
        <v>35</v>
      </c>
    </row>
    <row r="224" spans="2:4" ht="12.75">
      <c r="B224" s="202" t="s">
        <v>474</v>
      </c>
      <c r="D224" s="202" t="s">
        <v>475</v>
      </c>
    </row>
    <row r="226" ht="12.75">
      <c r="B226" s="202" t="s">
        <v>476</v>
      </c>
    </row>
    <row r="228" ht="12.75">
      <c r="D228" s="202" t="s">
        <v>477</v>
      </c>
    </row>
    <row r="230" ht="12.75">
      <c r="D230" s="202" t="s">
        <v>478</v>
      </c>
    </row>
    <row r="231" spans="2:3" ht="12.75">
      <c r="B231" s="202" t="s">
        <v>482</v>
      </c>
      <c r="C231" s="202" t="s">
        <v>483</v>
      </c>
    </row>
    <row r="232" ht="12.75">
      <c r="C232" s="202" t="s">
        <v>484</v>
      </c>
    </row>
    <row r="233" spans="2:3" ht="12.75">
      <c r="B233" s="202" t="s">
        <v>485</v>
      </c>
      <c r="C233" s="202" t="s">
        <v>486</v>
      </c>
    </row>
    <row r="234" ht="12.75">
      <c r="C234" s="202" t="s">
        <v>487</v>
      </c>
    </row>
    <row r="235" spans="2:3" ht="12.75">
      <c r="B235" s="202" t="s">
        <v>488</v>
      </c>
      <c r="C235" s="202" t="s">
        <v>489</v>
      </c>
    </row>
    <row r="236" ht="12.75">
      <c r="C236" s="202" t="s">
        <v>487</v>
      </c>
    </row>
    <row r="237" spans="2:3" ht="12.75">
      <c r="B237" s="202" t="s">
        <v>490</v>
      </c>
      <c r="C237" s="202" t="s">
        <v>491</v>
      </c>
    </row>
    <row r="238" ht="12.75">
      <c r="C238" s="202" t="s">
        <v>492</v>
      </c>
    </row>
    <row r="239" ht="12.75">
      <c r="C239" s="202" t="s">
        <v>493</v>
      </c>
    </row>
    <row r="240" spans="2:3" ht="12.75">
      <c r="B240" s="202" t="s">
        <v>497</v>
      </c>
      <c r="C240" s="202" t="s">
        <v>494</v>
      </c>
    </row>
    <row r="241" ht="12.75">
      <c r="C241" s="202" t="s">
        <v>495</v>
      </c>
    </row>
    <row r="242" spans="3:5" ht="12.75">
      <c r="C242" s="202" t="s">
        <v>496</v>
      </c>
      <c r="E242" s="202" t="s">
        <v>498</v>
      </c>
    </row>
    <row r="243" spans="2:3" ht="12.75">
      <c r="B243" s="202" t="s">
        <v>499</v>
      </c>
      <c r="C243" s="202" t="s">
        <v>500</v>
      </c>
    </row>
    <row r="244" ht="12.75">
      <c r="C244" s="202" t="s">
        <v>505</v>
      </c>
    </row>
    <row r="245" ht="12.75">
      <c r="C245" s="202" t="s">
        <v>501</v>
      </c>
    </row>
    <row r="246" ht="12.75">
      <c r="C246" s="202" t="s">
        <v>502</v>
      </c>
    </row>
    <row r="247" spans="3:5" ht="12.75">
      <c r="C247" s="202" t="s">
        <v>503</v>
      </c>
      <c r="E247" s="202" t="s">
        <v>504</v>
      </c>
    </row>
    <row r="248" spans="2:3" ht="12.75">
      <c r="B248" s="202" t="s">
        <v>506</v>
      </c>
      <c r="C248" s="202" t="s">
        <v>507</v>
      </c>
    </row>
    <row r="249" ht="12.75">
      <c r="C249" s="202" t="s">
        <v>508</v>
      </c>
    </row>
    <row r="250" ht="12.75">
      <c r="C250" s="202" t="s">
        <v>509</v>
      </c>
    </row>
    <row r="251" ht="12.75">
      <c r="C251" s="202" t="s">
        <v>510</v>
      </c>
    </row>
    <row r="252" spans="2:3" ht="12.75">
      <c r="B252" s="202" t="s">
        <v>511</v>
      </c>
      <c r="C252" s="202" t="s">
        <v>512</v>
      </c>
    </row>
    <row r="253" ht="12.75">
      <c r="C253" s="202" t="s">
        <v>513</v>
      </c>
    </row>
    <row r="254" spans="3:9" ht="12.75">
      <c r="C254" s="202" t="s">
        <v>514</v>
      </c>
      <c r="I254" s="202" t="s">
        <v>515</v>
      </c>
    </row>
    <row r="255" ht="12.75">
      <c r="C255" s="202" t="s">
        <v>516</v>
      </c>
    </row>
    <row r="256" spans="2:3" ht="12.75">
      <c r="B256" s="202" t="s">
        <v>520</v>
      </c>
      <c r="C256" s="202" t="s">
        <v>517</v>
      </c>
    </row>
    <row r="257" ht="12.75">
      <c r="C257" s="202" t="s">
        <v>518</v>
      </c>
    </row>
    <row r="258" ht="12.75">
      <c r="C258" s="202" t="s">
        <v>519</v>
      </c>
    </row>
    <row r="259" ht="12.75">
      <c r="C259" s="202" t="s">
        <v>521</v>
      </c>
    </row>
    <row r="260" spans="2:3" ht="12.75">
      <c r="B260" s="202" t="s">
        <v>522</v>
      </c>
      <c r="C260" s="202" t="s">
        <v>523</v>
      </c>
    </row>
    <row r="261" ht="12.75">
      <c r="C261" s="202" t="s">
        <v>518</v>
      </c>
    </row>
    <row r="262" ht="12.75">
      <c r="C262" s="202" t="s">
        <v>524</v>
      </c>
    </row>
    <row r="263" spans="2:3" ht="12.75">
      <c r="B263" s="202" t="s">
        <v>525</v>
      </c>
      <c r="C263" s="202" t="s">
        <v>526</v>
      </c>
    </row>
    <row r="264" ht="12.75">
      <c r="C264" s="202" t="s">
        <v>527</v>
      </c>
    </row>
    <row r="265" ht="12.75">
      <c r="C265" s="202" t="s">
        <v>528</v>
      </c>
    </row>
    <row r="266" spans="2:3" ht="12.75">
      <c r="B266" s="202" t="s">
        <v>529</v>
      </c>
      <c r="C266" s="202" t="s">
        <v>530</v>
      </c>
    </row>
    <row r="267" ht="12.75">
      <c r="C267" s="202" t="s">
        <v>531</v>
      </c>
    </row>
    <row r="268" ht="12.75">
      <c r="C268" s="202" t="s">
        <v>532</v>
      </c>
    </row>
    <row r="269" ht="12.75">
      <c r="C269" s="202" t="s">
        <v>533</v>
      </c>
    </row>
  </sheetData>
  <sheetProtection selectLockedCells="1"/>
  <mergeCells count="11">
    <mergeCell ref="D28:J28"/>
    <mergeCell ref="D29:J29"/>
    <mergeCell ref="D31:J31"/>
    <mergeCell ref="D39:J39"/>
    <mergeCell ref="D30:J30"/>
    <mergeCell ref="D22:K22"/>
    <mergeCell ref="D23:J23"/>
    <mergeCell ref="D24:J24"/>
    <mergeCell ref="D25:J25"/>
    <mergeCell ref="D26:J26"/>
    <mergeCell ref="D27:K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1">
      <pane ySplit="6" topLeftCell="A140" activePane="bottomLeft" state="frozen"/>
      <selection pane="topLeft" activeCell="A1" sqref="A1"/>
      <selection pane="bottomLeft" activeCell="E151" sqref="E151"/>
    </sheetView>
  </sheetViews>
  <sheetFormatPr defaultColWidth="9.140625" defaultRowHeight="12.75"/>
  <cols>
    <col min="1" max="1" width="4.57421875" style="1" customWidth="1"/>
    <col min="2" max="2" width="24.421875" style="45" customWidth="1"/>
    <col min="3" max="3" width="14.7109375" style="45" customWidth="1"/>
    <col min="4" max="4" width="11.00390625" style="3" customWidth="1"/>
    <col min="5" max="5" width="10.421875" style="1" customWidth="1"/>
    <col min="6" max="6" width="13.28125" style="1" customWidth="1"/>
    <col min="7" max="7" width="11.140625" style="1" customWidth="1"/>
    <col min="8" max="8" width="10.57421875" style="1" customWidth="1"/>
    <col min="9" max="9" width="10.28125" style="1" customWidth="1"/>
    <col min="10" max="10" width="10.421875" style="1" customWidth="1"/>
    <col min="11" max="11" width="10.28125" style="1" customWidth="1"/>
    <col min="12" max="12" width="10.00390625" style="1" customWidth="1"/>
    <col min="13" max="13" width="11.7109375" style="1" customWidth="1"/>
    <col min="14" max="14" width="11.140625" style="1" customWidth="1"/>
    <col min="15" max="15" width="11.00390625" style="1" customWidth="1"/>
    <col min="16" max="16" width="10.28125" style="1" customWidth="1"/>
    <col min="17" max="17" width="10.421875" style="1" customWidth="1"/>
    <col min="18" max="16384" width="9.140625" style="1" customWidth="1"/>
  </cols>
  <sheetData>
    <row r="1" spans="2:3" ht="15.75">
      <c r="B1" s="249" t="s">
        <v>256</v>
      </c>
      <c r="C1" s="44"/>
    </row>
    <row r="2" spans="2:3" ht="15.75">
      <c r="B2" s="44"/>
      <c r="C2" s="44"/>
    </row>
    <row r="3" spans="2:3" ht="16.5" thickBot="1">
      <c r="B3" s="44"/>
      <c r="C3" s="44"/>
    </row>
    <row r="4" spans="4:17" ht="15" thickBot="1">
      <c r="D4" s="22"/>
      <c r="E4" s="371" t="s">
        <v>258</v>
      </c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3"/>
    </row>
    <row r="5" spans="1:17" ht="14.25" customHeight="1" thickBot="1">
      <c r="A5" s="355" t="s">
        <v>457</v>
      </c>
      <c r="B5" s="358" t="s">
        <v>458</v>
      </c>
      <c r="C5" s="377" t="s">
        <v>259</v>
      </c>
      <c r="D5" s="375" t="s">
        <v>255</v>
      </c>
      <c r="E5" s="368">
        <f>Davalianeba!E1</f>
        <v>2024</v>
      </c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</row>
    <row r="6" spans="1:17" ht="14.25" customHeight="1" thickBot="1">
      <c r="A6" s="374"/>
      <c r="B6" s="359"/>
      <c r="C6" s="378"/>
      <c r="D6" s="376"/>
      <c r="E6" s="253" t="s">
        <v>646</v>
      </c>
      <c r="F6" s="252" t="s">
        <v>15</v>
      </c>
      <c r="G6" s="252" t="s">
        <v>16</v>
      </c>
      <c r="H6" s="252" t="s">
        <v>17</v>
      </c>
      <c r="I6" s="252" t="s">
        <v>18</v>
      </c>
      <c r="J6" s="252" t="s">
        <v>19</v>
      </c>
      <c r="K6" s="252" t="s">
        <v>20</v>
      </c>
      <c r="L6" s="252" t="s">
        <v>7</v>
      </c>
      <c r="M6" s="252" t="s">
        <v>8</v>
      </c>
      <c r="N6" s="252" t="s">
        <v>9</v>
      </c>
      <c r="O6" s="252" t="s">
        <v>10</v>
      </c>
      <c r="P6" s="252" t="s">
        <v>11</v>
      </c>
      <c r="Q6" s="254" t="s">
        <v>12</v>
      </c>
    </row>
    <row r="7" spans="1:17" ht="19.5" customHeight="1" thickBot="1">
      <c r="A7" s="4">
        <f>Davalianeba!A7</f>
        <v>101</v>
      </c>
      <c r="B7" s="43" t="str">
        <f>Davalianeba!B7</f>
        <v>ბაქრაძე მაკა</v>
      </c>
      <c r="C7" s="245"/>
      <c r="D7" s="259">
        <f>(IF((F7-E7)&gt;0,(F7-E7),0))+(IF((G7-F7)&gt;0,(G7-F7),0))+IF((H7-G7)&gt;0,(H7-G7),0)+IF((I7-H7)&gt;0,(I7-H7),0)+IF((J7-I7)&gt;0,(J7-I7),0)+IF((K7-J7)&gt;0,(K7-J7),0)+IF((L7-K7)&gt;0,(L7-K7),0)+IF((M7-L7)&gt;0,(M7-L7),0)+IF((N7-M7)&gt;0,(N7-M7),0)+IF((O7-N7)&gt;0,(O7-N7),0)+IF((P7-O7)&gt;0,(P7-O7),0)+IF((Q7-P7)&gt;0,(Q7-P7))</f>
        <v>0</v>
      </c>
      <c r="E7" s="258">
        <v>6145</v>
      </c>
      <c r="F7" s="257">
        <v>6145</v>
      </c>
      <c r="G7" s="257">
        <v>6145</v>
      </c>
      <c r="H7" s="258">
        <v>6145</v>
      </c>
      <c r="I7" s="258"/>
      <c r="J7" s="258"/>
      <c r="K7" s="258"/>
      <c r="L7" s="258"/>
      <c r="M7" s="258"/>
      <c r="N7" s="258"/>
      <c r="O7" s="258"/>
      <c r="P7" s="258"/>
      <c r="Q7" s="258"/>
    </row>
    <row r="8" spans="1:17" ht="15" customHeight="1" thickBot="1">
      <c r="A8" s="4">
        <f>Davalianeba!A8</f>
        <v>102</v>
      </c>
      <c r="B8" s="43" t="str">
        <f>Davalianeba!B8</f>
        <v>ბაქრაძე ეკა</v>
      </c>
      <c r="C8" s="245"/>
      <c r="D8" s="260">
        <f aca="true" t="shared" si="0" ref="D8:D72">IF((F8-E8)&gt;0,(F8-E8),0)+IF((G8-F8)&gt;0,(G8-F8),0)+IF((H8-G8)&gt;0,(H8-G8),0)+IF((I8-H8)&gt;0,(I8-H8),0)+IF((J8-I8)&gt;0,(J8-I8),0)+IF((K8-J8)&gt;0,(K8-J8),0)+IF((L8-K8)&gt;0,(L8-K8),0)+IF((M8-L8)&gt;0,(M8-L8),0)+IF((N8-M8)&gt;0,(N8-M8),0)+IF((O8-N8)&gt;0,(O8-N8),0)+IF((P8-O8)&gt;0,(P8-O8),0)+IF((Q8-P8)&gt;0,(Q8-P8))</f>
        <v>229</v>
      </c>
      <c r="E8" s="258">
        <v>13176</v>
      </c>
      <c r="F8" s="257">
        <v>13194</v>
      </c>
      <c r="G8" s="257">
        <v>13357</v>
      </c>
      <c r="H8" s="258">
        <v>13405</v>
      </c>
      <c r="I8" s="258"/>
      <c r="J8" s="258"/>
      <c r="K8" s="258"/>
      <c r="L8" s="258"/>
      <c r="M8" s="258"/>
      <c r="N8" s="258"/>
      <c r="O8" s="258"/>
      <c r="P8" s="258"/>
      <c r="Q8" s="258"/>
    </row>
    <row r="9" spans="1:17" ht="16.5" customHeight="1" thickBot="1">
      <c r="A9" s="4">
        <f>Davalianeba!A9</f>
        <v>103</v>
      </c>
      <c r="B9" s="43" t="str">
        <f>Davalianeba!B9</f>
        <v>სალუქვაძე ო.</v>
      </c>
      <c r="C9" s="245"/>
      <c r="D9" s="260">
        <f t="shared" si="0"/>
        <v>40</v>
      </c>
      <c r="E9" s="258">
        <v>7230</v>
      </c>
      <c r="F9" s="257">
        <v>7270</v>
      </c>
      <c r="G9" s="257">
        <v>7270</v>
      </c>
      <c r="H9" s="258">
        <v>7270</v>
      </c>
      <c r="I9" s="258"/>
      <c r="J9" s="258"/>
      <c r="K9" s="258"/>
      <c r="L9" s="258"/>
      <c r="M9" s="258"/>
      <c r="N9" s="258"/>
      <c r="O9" s="258"/>
      <c r="P9" s="258"/>
      <c r="Q9" s="258"/>
    </row>
    <row r="10" spans="1:17" ht="15" thickBot="1">
      <c r="A10" s="4">
        <f>Davalianeba!A10</f>
        <v>104</v>
      </c>
      <c r="B10" s="43" t="str">
        <f>Davalianeba!B10</f>
        <v>წულეისკირი ვანიკო </v>
      </c>
      <c r="C10" s="245"/>
      <c r="D10" s="260">
        <f t="shared" si="0"/>
        <v>394</v>
      </c>
      <c r="E10" s="258">
        <v>7634</v>
      </c>
      <c r="F10" s="257">
        <v>7819</v>
      </c>
      <c r="G10" s="257">
        <v>7988</v>
      </c>
      <c r="H10" s="258">
        <v>8028</v>
      </c>
      <c r="I10" s="258"/>
      <c r="J10" s="258"/>
      <c r="K10" s="258"/>
      <c r="L10" s="258"/>
      <c r="M10" s="258"/>
      <c r="N10" s="258"/>
      <c r="O10" s="258"/>
      <c r="P10" s="258"/>
      <c r="Q10" s="258"/>
    </row>
    <row r="11" spans="1:17" ht="15" thickBot="1">
      <c r="A11" s="4">
        <f>Davalianeba!A11</f>
        <v>105</v>
      </c>
      <c r="B11" s="43" t="str">
        <f>Davalianeba!B11</f>
        <v>წინამძღვრიშვილი დ.</v>
      </c>
      <c r="C11" s="245"/>
      <c r="D11" s="260">
        <f t="shared" si="0"/>
        <v>0</v>
      </c>
      <c r="E11" s="258">
        <v>4396</v>
      </c>
      <c r="F11" s="257">
        <v>4396</v>
      </c>
      <c r="G11" s="257">
        <v>4396</v>
      </c>
      <c r="H11" s="258">
        <v>4396</v>
      </c>
      <c r="I11" s="258"/>
      <c r="J11" s="258"/>
      <c r="K11" s="258"/>
      <c r="L11" s="258"/>
      <c r="M11" s="258"/>
      <c r="N11" s="258"/>
      <c r="O11" s="258"/>
      <c r="P11" s="258"/>
      <c r="Q11" s="258"/>
    </row>
    <row r="12" spans="1:17" ht="15" thickBot="1">
      <c r="A12" s="4">
        <f>Davalianeba!A12</f>
        <v>106</v>
      </c>
      <c r="B12" s="43" t="str">
        <f>Davalianeba!B12</f>
        <v>ყაზიაშვილი ა. </v>
      </c>
      <c r="C12" s="245"/>
      <c r="D12" s="260">
        <f t="shared" si="0"/>
        <v>43</v>
      </c>
      <c r="E12" s="258">
        <v>2476</v>
      </c>
      <c r="F12" s="257">
        <v>2476</v>
      </c>
      <c r="G12" s="257">
        <v>2519</v>
      </c>
      <c r="H12" s="258">
        <v>2519</v>
      </c>
      <c r="I12" s="258"/>
      <c r="J12" s="258"/>
      <c r="K12" s="258"/>
      <c r="L12" s="258"/>
      <c r="M12" s="258"/>
      <c r="N12" s="258"/>
      <c r="O12" s="258"/>
      <c r="P12" s="258"/>
      <c r="Q12" s="258"/>
    </row>
    <row r="13" spans="1:17" ht="15" thickBot="1">
      <c r="A13" s="4">
        <f>Davalianeba!A13</f>
        <v>107</v>
      </c>
      <c r="B13" s="43" t="str">
        <f>Davalianeba!B13</f>
        <v>სალუქვაძე მ.</v>
      </c>
      <c r="C13" s="245"/>
      <c r="D13" s="260">
        <f t="shared" si="0"/>
        <v>36</v>
      </c>
      <c r="E13" s="258">
        <v>5827</v>
      </c>
      <c r="F13" s="257">
        <v>5863</v>
      </c>
      <c r="G13" s="257">
        <v>5863</v>
      </c>
      <c r="H13" s="258">
        <v>5863</v>
      </c>
      <c r="I13" s="258"/>
      <c r="J13" s="258"/>
      <c r="K13" s="258"/>
      <c r="L13" s="258"/>
      <c r="M13" s="258"/>
      <c r="N13" s="258"/>
      <c r="O13" s="258"/>
      <c r="P13" s="258"/>
      <c r="Q13" s="258"/>
    </row>
    <row r="14" spans="1:17" ht="15" thickBot="1">
      <c r="A14" s="4">
        <f>Davalianeba!A14</f>
        <v>108</v>
      </c>
      <c r="B14" s="43" t="str">
        <f>Davalianeba!B14</f>
        <v>ჭანუყვაძ</v>
      </c>
      <c r="C14" s="245"/>
      <c r="D14" s="260">
        <f t="shared" si="0"/>
        <v>0</v>
      </c>
      <c r="E14" s="258">
        <v>5995</v>
      </c>
      <c r="F14" s="257">
        <v>5995</v>
      </c>
      <c r="G14" s="257">
        <v>5995</v>
      </c>
      <c r="H14" s="258">
        <v>5995</v>
      </c>
      <c r="I14" s="258"/>
      <c r="J14" s="258"/>
      <c r="K14" s="258"/>
      <c r="L14" s="258"/>
      <c r="M14" s="258"/>
      <c r="N14" s="258"/>
      <c r="O14" s="258"/>
      <c r="P14" s="258"/>
      <c r="Q14" s="258"/>
    </row>
    <row r="15" spans="1:17" ht="15" thickBot="1">
      <c r="A15" s="4">
        <f>Davalianeba!A15</f>
        <v>109</v>
      </c>
      <c r="B15" s="43" t="str">
        <f>Davalianeba!B15</f>
        <v>მ.თევზაძე</v>
      </c>
      <c r="C15" s="245"/>
      <c r="D15" s="260">
        <f t="shared" si="0"/>
        <v>646</v>
      </c>
      <c r="E15" s="258">
        <v>15134</v>
      </c>
      <c r="F15" s="257">
        <v>15545</v>
      </c>
      <c r="G15" s="257">
        <v>15769</v>
      </c>
      <c r="H15" s="258">
        <v>15780</v>
      </c>
      <c r="I15" s="258"/>
      <c r="J15" s="258"/>
      <c r="K15" s="258"/>
      <c r="L15" s="258"/>
      <c r="M15" s="258"/>
      <c r="N15" s="258"/>
      <c r="O15" s="258"/>
      <c r="P15" s="258"/>
      <c r="Q15" s="258"/>
    </row>
    <row r="16" spans="1:17" ht="15" thickBot="1">
      <c r="A16" s="4">
        <f>Davalianeba!A16</f>
        <v>110</v>
      </c>
      <c r="B16" s="43" t="str">
        <f>Davalianeba!B16</f>
        <v>ჭუბაბრია კ.</v>
      </c>
      <c r="C16" s="245"/>
      <c r="D16" s="260">
        <f t="shared" si="0"/>
        <v>146</v>
      </c>
      <c r="E16" s="258">
        <v>8270</v>
      </c>
      <c r="F16" s="257">
        <v>8325</v>
      </c>
      <c r="G16" s="257">
        <v>8416</v>
      </c>
      <c r="H16" s="258">
        <v>8416</v>
      </c>
      <c r="I16" s="258"/>
      <c r="J16" s="258"/>
      <c r="K16" s="258"/>
      <c r="L16" s="258"/>
      <c r="M16" s="258"/>
      <c r="N16" s="258"/>
      <c r="O16" s="258"/>
      <c r="P16" s="258"/>
      <c r="Q16" s="258"/>
    </row>
    <row r="17" spans="1:17" ht="15" thickBot="1">
      <c r="A17" s="4">
        <f>Davalianeba!A17</f>
        <v>111</v>
      </c>
      <c r="B17" s="43" t="str">
        <f>Davalianeba!B17</f>
        <v>ჯაყელი</v>
      </c>
      <c r="C17" s="245"/>
      <c r="D17" s="260">
        <f t="shared" si="0"/>
        <v>0</v>
      </c>
      <c r="E17" s="258">
        <v>7836</v>
      </c>
      <c r="F17" s="257">
        <v>7836</v>
      </c>
      <c r="G17" s="257">
        <v>7836</v>
      </c>
      <c r="H17" s="258">
        <v>7836</v>
      </c>
      <c r="I17" s="258"/>
      <c r="J17" s="258"/>
      <c r="K17" s="258"/>
      <c r="L17" s="258"/>
      <c r="M17" s="258"/>
      <c r="N17" s="258"/>
      <c r="O17" s="258"/>
      <c r="P17" s="258"/>
      <c r="Q17" s="258"/>
    </row>
    <row r="18" spans="1:17" ht="15" thickBot="1">
      <c r="A18" s="4">
        <f>Davalianeba!A18</f>
        <v>112</v>
      </c>
      <c r="B18" s="43" t="str">
        <f>Davalianeba!B18</f>
        <v>ტ.კირილინა</v>
      </c>
      <c r="C18" s="245"/>
      <c r="D18" s="260">
        <f t="shared" si="0"/>
        <v>49</v>
      </c>
      <c r="E18" s="258">
        <v>3113</v>
      </c>
      <c r="F18" s="257">
        <v>3162</v>
      </c>
      <c r="G18" s="257">
        <v>3162</v>
      </c>
      <c r="H18" s="258">
        <v>3162</v>
      </c>
      <c r="I18" s="258"/>
      <c r="J18" s="258"/>
      <c r="K18" s="258"/>
      <c r="L18" s="258"/>
      <c r="M18" s="258"/>
      <c r="N18" s="258"/>
      <c r="O18" s="258"/>
      <c r="P18" s="258"/>
      <c r="Q18" s="258"/>
    </row>
    <row r="19" spans="1:17" ht="15" thickBot="1">
      <c r="A19" s="4">
        <f>Davalianeba!A19</f>
        <v>113</v>
      </c>
      <c r="B19" s="43" t="str">
        <f>Davalianeba!B19</f>
        <v>ი.გვაზავა</v>
      </c>
      <c r="C19" s="245"/>
      <c r="D19" s="260">
        <f t="shared" si="0"/>
        <v>0</v>
      </c>
      <c r="E19" s="258">
        <v>6943</v>
      </c>
      <c r="F19" s="257">
        <v>6943</v>
      </c>
      <c r="G19" s="257">
        <v>6943</v>
      </c>
      <c r="H19" s="258">
        <v>6943</v>
      </c>
      <c r="I19" s="258"/>
      <c r="J19" s="258"/>
      <c r="K19" s="258"/>
      <c r="L19" s="258"/>
      <c r="M19" s="258"/>
      <c r="N19" s="258"/>
      <c r="O19" s="258"/>
      <c r="P19" s="258"/>
      <c r="Q19" s="258"/>
    </row>
    <row r="20" spans="1:17" ht="15" thickBot="1">
      <c r="A20" s="4">
        <f>Davalianeba!A20</f>
        <v>114</v>
      </c>
      <c r="B20" s="43" t="str">
        <f>Davalianeba!B20</f>
        <v>ქავთარაძე ქ</v>
      </c>
      <c r="C20" s="245"/>
      <c r="D20" s="260">
        <f t="shared" si="0"/>
        <v>135</v>
      </c>
      <c r="E20" s="258">
        <v>6644</v>
      </c>
      <c r="F20" s="257">
        <v>6688</v>
      </c>
      <c r="G20" s="257">
        <v>6733</v>
      </c>
      <c r="H20" s="258">
        <v>6779</v>
      </c>
      <c r="I20" s="258"/>
      <c r="J20" s="258"/>
      <c r="K20" s="258"/>
      <c r="L20" s="258"/>
      <c r="M20" s="258"/>
      <c r="N20" s="258"/>
      <c r="O20" s="258"/>
      <c r="P20" s="258"/>
      <c r="Q20" s="258"/>
    </row>
    <row r="21" spans="1:17" ht="15" thickBot="1">
      <c r="A21" s="4">
        <f>Davalianeba!A21</f>
        <v>115</v>
      </c>
      <c r="B21" s="43" t="str">
        <f>Davalianeba!B21</f>
        <v>აგაჟანოვი ვ</v>
      </c>
      <c r="C21" s="245"/>
      <c r="D21" s="260">
        <f t="shared" si="0"/>
        <v>597</v>
      </c>
      <c r="E21" s="258">
        <v>1170</v>
      </c>
      <c r="F21" s="257">
        <v>1356</v>
      </c>
      <c r="G21" s="257">
        <v>1584</v>
      </c>
      <c r="H21" s="258">
        <v>1767</v>
      </c>
      <c r="I21" s="258"/>
      <c r="J21" s="258"/>
      <c r="K21" s="258"/>
      <c r="L21" s="258"/>
      <c r="M21" s="258"/>
      <c r="N21" s="258"/>
      <c r="O21" s="258"/>
      <c r="P21" s="258"/>
      <c r="Q21" s="258"/>
    </row>
    <row r="22" spans="1:17" ht="15" thickBot="1">
      <c r="A22" s="4">
        <f>Davalianeba!A22</f>
        <v>116</v>
      </c>
      <c r="B22" s="43" t="str">
        <f>Davalianeba!B22</f>
        <v>ენუქიძე</v>
      </c>
      <c r="C22" s="245"/>
      <c r="D22" s="260">
        <f t="shared" si="0"/>
        <v>833</v>
      </c>
      <c r="E22" s="258">
        <v>4810</v>
      </c>
      <c r="F22" s="257">
        <v>5376</v>
      </c>
      <c r="G22" s="257">
        <v>5545</v>
      </c>
      <c r="H22" s="258">
        <v>5643</v>
      </c>
      <c r="I22" s="258"/>
      <c r="J22" s="258"/>
      <c r="K22" s="258"/>
      <c r="L22" s="258"/>
      <c r="M22" s="258"/>
      <c r="N22" s="258"/>
      <c r="O22" s="258"/>
      <c r="P22" s="258"/>
      <c r="Q22" s="258"/>
    </row>
    <row r="23" spans="1:17" ht="15" thickBot="1">
      <c r="A23" s="4">
        <f>Davalianeba!A23</f>
        <v>117</v>
      </c>
      <c r="B23" s="43" t="str">
        <f>Davalianeba!B23</f>
        <v>აბესაძ გ</v>
      </c>
      <c r="C23" s="245"/>
      <c r="D23" s="260">
        <f t="shared" si="0"/>
        <v>8</v>
      </c>
      <c r="E23" s="258">
        <v>1897</v>
      </c>
      <c r="F23" s="257">
        <v>1905</v>
      </c>
      <c r="G23" s="257">
        <v>1905</v>
      </c>
      <c r="H23" s="258">
        <v>1905</v>
      </c>
      <c r="I23" s="258"/>
      <c r="J23" s="258"/>
      <c r="K23" s="258"/>
      <c r="L23" s="258"/>
      <c r="M23" s="258"/>
      <c r="N23" s="258"/>
      <c r="O23" s="258"/>
      <c r="P23" s="258"/>
      <c r="Q23" s="258"/>
    </row>
    <row r="24" spans="1:17" ht="15" thickBot="1">
      <c r="A24" s="4">
        <f>Davalianeba!A24</f>
        <v>118</v>
      </c>
      <c r="B24" s="43" t="str">
        <f>Davalianeba!B24</f>
        <v>აბესაძ გ</v>
      </c>
      <c r="C24" s="245"/>
      <c r="D24" s="260">
        <f t="shared" si="0"/>
        <v>41</v>
      </c>
      <c r="E24" s="258">
        <v>418</v>
      </c>
      <c r="F24" s="257">
        <v>459</v>
      </c>
      <c r="G24" s="257">
        <v>459</v>
      </c>
      <c r="H24" s="258">
        <v>459</v>
      </c>
      <c r="I24" s="258"/>
      <c r="J24" s="258"/>
      <c r="K24" s="258"/>
      <c r="L24" s="258"/>
      <c r="M24" s="258"/>
      <c r="N24" s="258"/>
      <c r="O24" s="258"/>
      <c r="P24" s="258"/>
      <c r="Q24" s="258"/>
    </row>
    <row r="25" spans="1:17" ht="15" thickBot="1">
      <c r="A25" s="4">
        <f>Davalianeba!A25</f>
        <v>119</v>
      </c>
      <c r="B25" s="43" t="str">
        <f>Davalianeba!B25</f>
        <v>ამბოკაძ</v>
      </c>
      <c r="C25" s="245"/>
      <c r="D25" s="260">
        <f t="shared" si="0"/>
        <v>0</v>
      </c>
      <c r="E25" s="258">
        <v>4509</v>
      </c>
      <c r="F25" s="257">
        <v>4509</v>
      </c>
      <c r="G25" s="257">
        <v>4509</v>
      </c>
      <c r="H25" s="258">
        <v>45.9</v>
      </c>
      <c r="I25" s="258"/>
      <c r="J25" s="258"/>
      <c r="K25" s="258"/>
      <c r="L25" s="258"/>
      <c r="M25" s="258"/>
      <c r="N25" s="258"/>
      <c r="O25" s="258"/>
      <c r="P25" s="258"/>
      <c r="Q25" s="258"/>
    </row>
    <row r="26" spans="1:17" ht="15" thickBot="1">
      <c r="A26" s="4">
        <f>Davalianeba!A26</f>
        <v>120</v>
      </c>
      <c r="B26" s="43" t="str">
        <f>Davalianeba!B26</f>
        <v>ყურაშვილი ნ</v>
      </c>
      <c r="C26" s="245"/>
      <c r="D26" s="260">
        <f t="shared" si="0"/>
        <v>0</v>
      </c>
      <c r="E26" s="258">
        <v>309</v>
      </c>
      <c r="F26" s="257">
        <v>309</v>
      </c>
      <c r="G26" s="257">
        <v>309</v>
      </c>
      <c r="H26" s="258">
        <v>309</v>
      </c>
      <c r="I26" s="258"/>
      <c r="J26" s="258"/>
      <c r="K26" s="258"/>
      <c r="L26" s="258"/>
      <c r="M26" s="258"/>
      <c r="N26" s="258"/>
      <c r="O26" s="258"/>
      <c r="P26" s="258"/>
      <c r="Q26" s="258"/>
    </row>
    <row r="27" spans="1:17" ht="15" thickBot="1">
      <c r="A27" s="4">
        <f>Davalianeba!A27</f>
        <v>121</v>
      </c>
      <c r="B27" s="43" t="str">
        <f>Davalianeba!B27</f>
        <v>ყურაშვილი ნ</v>
      </c>
      <c r="C27" s="245"/>
      <c r="D27" s="260">
        <f t="shared" si="0"/>
        <v>101</v>
      </c>
      <c r="E27" s="258">
        <v>10226</v>
      </c>
      <c r="F27" s="257">
        <v>10327</v>
      </c>
      <c r="G27" s="257">
        <v>10327</v>
      </c>
      <c r="H27" s="258">
        <v>10327</v>
      </c>
      <c r="I27" s="258"/>
      <c r="J27" s="258"/>
      <c r="K27" s="258"/>
      <c r="L27" s="258"/>
      <c r="M27" s="258"/>
      <c r="N27" s="258"/>
      <c r="O27" s="258"/>
      <c r="P27" s="258"/>
      <c r="Q27" s="258"/>
    </row>
    <row r="28" spans="1:17" ht="15" thickBot="1">
      <c r="A28" s="4">
        <f>Davalianeba!A28</f>
        <v>122</v>
      </c>
      <c r="B28" s="43" t="str">
        <f>Davalianeba!B28</f>
        <v>გოგნიაშვილი</v>
      </c>
      <c r="C28" s="245"/>
      <c r="D28" s="260">
        <f t="shared" si="0"/>
        <v>228</v>
      </c>
      <c r="E28" s="258">
        <v>7711</v>
      </c>
      <c r="F28" s="257">
        <v>7773</v>
      </c>
      <c r="G28" s="257">
        <v>7839</v>
      </c>
      <c r="H28" s="258">
        <v>7939</v>
      </c>
      <c r="I28" s="258"/>
      <c r="J28" s="258"/>
      <c r="K28" s="258"/>
      <c r="L28" s="258"/>
      <c r="M28" s="258"/>
      <c r="N28" s="258"/>
      <c r="O28" s="258"/>
      <c r="P28" s="258"/>
      <c r="Q28" s="258"/>
    </row>
    <row r="29" spans="1:17" ht="15" thickBot="1">
      <c r="A29" s="4">
        <f>Davalianeba!A29</f>
        <v>123</v>
      </c>
      <c r="B29" s="43" t="str">
        <f>Davalianeba!B29</f>
        <v>ჯაბადარი გ</v>
      </c>
      <c r="C29" s="245"/>
      <c r="D29" s="260">
        <f t="shared" si="0"/>
        <v>92</v>
      </c>
      <c r="E29" s="258">
        <v>7636</v>
      </c>
      <c r="F29" s="257">
        <v>7707</v>
      </c>
      <c r="G29" s="257">
        <v>7725</v>
      </c>
      <c r="H29" s="258">
        <v>7728</v>
      </c>
      <c r="I29" s="258"/>
      <c r="J29" s="258"/>
      <c r="K29" s="258"/>
      <c r="L29" s="258"/>
      <c r="M29" s="258"/>
      <c r="N29" s="258"/>
      <c r="O29" s="258"/>
      <c r="P29" s="258"/>
      <c r="Q29" s="258"/>
    </row>
    <row r="30" spans="1:17" ht="15" thickBot="1">
      <c r="A30" s="4">
        <f>Davalianeba!A30</f>
        <v>124</v>
      </c>
      <c r="B30" s="43" t="str">
        <f>Davalianeba!B30</f>
        <v>ჯაბადარი გ</v>
      </c>
      <c r="C30" s="245"/>
      <c r="D30" s="260">
        <f t="shared" si="0"/>
        <v>0</v>
      </c>
      <c r="E30" s="258">
        <v>0</v>
      </c>
      <c r="F30" s="257">
        <v>0</v>
      </c>
      <c r="G30" s="257">
        <v>0</v>
      </c>
      <c r="H30" s="258">
        <v>0</v>
      </c>
      <c r="I30" s="258"/>
      <c r="J30" s="258"/>
      <c r="K30" s="258"/>
      <c r="L30" s="258"/>
      <c r="M30" s="258"/>
      <c r="N30" s="258"/>
      <c r="O30" s="258"/>
      <c r="P30" s="258"/>
      <c r="Q30" s="258"/>
    </row>
    <row r="31" spans="1:17" ht="15" thickBot="1">
      <c r="A31" s="57">
        <f>Davalianeba!A31</f>
        <v>201</v>
      </c>
      <c r="B31" s="62" t="str">
        <f>Davalianeba!B31</f>
        <v>ბრეგაძე მ.</v>
      </c>
      <c r="C31" s="246"/>
      <c r="D31" s="260">
        <f t="shared" si="0"/>
        <v>71</v>
      </c>
      <c r="E31" s="258">
        <v>9126</v>
      </c>
      <c r="F31" s="257">
        <v>9191</v>
      </c>
      <c r="G31" s="257">
        <v>9195</v>
      </c>
      <c r="H31" s="258">
        <v>9197</v>
      </c>
      <c r="I31" s="258"/>
      <c r="J31" s="258"/>
      <c r="K31" s="258"/>
      <c r="L31" s="258"/>
      <c r="M31" s="258"/>
      <c r="N31" s="258"/>
      <c r="O31" s="258"/>
      <c r="P31" s="258"/>
      <c r="Q31" s="258"/>
    </row>
    <row r="32" spans="1:17" ht="15" thickBot="1">
      <c r="A32" s="57" t="str">
        <f>Davalianeba!A32</f>
        <v>201A</v>
      </c>
      <c r="B32" s="62" t="str">
        <f>Davalianeba!B32</f>
        <v>ამაშუკელი ბ/</v>
      </c>
      <c r="C32" s="246"/>
      <c r="D32" s="260">
        <f>IF((F32-E32)&gt;0,(F32-E32),0)+IF((G32-F32)&gt;0,(G32-F32),0)+IF((H32-G32)&gt;0,(H32-G32),0)+IF((I32-H32)&gt;0,(I32-H32),0)+IF((J32-I32)&gt;0,(J32-I32),0)+IF((K32-J32)&gt;0,(K32-J32),0)+IF((L32-K32)&gt;0,(L32-K32),0)+IF((M32-L32)&gt;0,(M32-L32),0)+IF((N32-M32)&gt;0,(N32-M32),0)+IF((O32-N32)&gt;0,(O32-N32),0)+IF((P32-O32)&gt;0,(P32-O32),0)+IF((Q32-P32)&gt;0,(Q32-P32))</f>
        <v>522</v>
      </c>
      <c r="E32" s="258">
        <v>5115</v>
      </c>
      <c r="F32" s="257">
        <v>5344</v>
      </c>
      <c r="G32" s="257">
        <v>5546</v>
      </c>
      <c r="H32" s="258">
        <v>5637</v>
      </c>
      <c r="I32" s="258"/>
      <c r="J32" s="258"/>
      <c r="K32" s="258"/>
      <c r="L32" s="258"/>
      <c r="M32" s="258"/>
      <c r="N32" s="258"/>
      <c r="O32" s="258"/>
      <c r="P32" s="258"/>
      <c r="Q32" s="258"/>
    </row>
    <row r="33" spans="1:17" ht="15" thickBot="1">
      <c r="A33" s="4">
        <f>Davalianeba!A33</f>
        <v>202</v>
      </c>
      <c r="B33" s="43" t="str">
        <f>Davalianeba!B33</f>
        <v>wuleuskiri g</v>
      </c>
      <c r="C33" s="245"/>
      <c r="D33" s="260">
        <f t="shared" si="0"/>
        <v>0</v>
      </c>
      <c r="E33" s="258">
        <v>0</v>
      </c>
      <c r="F33" s="257">
        <v>0</v>
      </c>
      <c r="G33" s="257">
        <v>0</v>
      </c>
      <c r="H33" s="258">
        <v>0</v>
      </c>
      <c r="I33" s="258"/>
      <c r="J33" s="258"/>
      <c r="K33" s="258"/>
      <c r="L33" s="258"/>
      <c r="M33" s="258"/>
      <c r="N33" s="258"/>
      <c r="O33" s="258"/>
      <c r="P33" s="258"/>
      <c r="Q33" s="258"/>
    </row>
    <row r="34" spans="1:17" ht="15" thickBot="1">
      <c r="A34" s="4">
        <f>Davalianeba!A34</f>
        <v>203</v>
      </c>
      <c r="B34" s="43" t="str">
        <f>Davalianeba!B34</f>
        <v>wuleuskiri g</v>
      </c>
      <c r="C34" s="245"/>
      <c r="D34" s="260">
        <f t="shared" si="0"/>
        <v>562</v>
      </c>
      <c r="E34" s="258">
        <v>18192</v>
      </c>
      <c r="F34" s="257">
        <v>18457</v>
      </c>
      <c r="G34" s="257">
        <v>18680</v>
      </c>
      <c r="H34" s="258">
        <v>18754</v>
      </c>
      <c r="I34" s="258"/>
      <c r="J34" s="258"/>
      <c r="K34" s="258"/>
      <c r="L34" s="258"/>
      <c r="M34" s="258"/>
      <c r="N34" s="258"/>
      <c r="O34" s="258"/>
      <c r="P34" s="258"/>
      <c r="Q34" s="258"/>
    </row>
    <row r="35" spans="1:17" ht="15" thickBot="1">
      <c r="A35" s="4">
        <f>Davalianeba!A35</f>
        <v>204</v>
      </c>
      <c r="B35" s="43" t="str">
        <f>Davalianeba!B35</f>
        <v>კლიმიაშვილი.შ</v>
      </c>
      <c r="C35" s="245"/>
      <c r="D35" s="260">
        <f t="shared" si="0"/>
        <v>107</v>
      </c>
      <c r="E35" s="258">
        <v>4559</v>
      </c>
      <c r="F35" s="257">
        <v>4631</v>
      </c>
      <c r="G35" s="257">
        <v>4666</v>
      </c>
      <c r="H35" s="258">
        <v>4666</v>
      </c>
      <c r="I35" s="258"/>
      <c r="J35" s="258"/>
      <c r="K35" s="258"/>
      <c r="L35" s="258"/>
      <c r="M35" s="258"/>
      <c r="N35" s="258"/>
      <c r="O35" s="258"/>
      <c r="P35" s="258"/>
      <c r="Q35" s="258"/>
    </row>
    <row r="36" spans="1:17" ht="15" thickBot="1">
      <c r="A36" s="4">
        <f>Davalianeba!A36</f>
        <v>205</v>
      </c>
      <c r="B36" s="43" t="str">
        <f>Davalianeba!B36</f>
        <v>კლიმიაშვილი.შ</v>
      </c>
      <c r="C36" s="245"/>
      <c r="D36" s="260">
        <f t="shared" si="0"/>
        <v>0</v>
      </c>
      <c r="E36" s="258">
        <v>0</v>
      </c>
      <c r="F36" s="257">
        <v>0</v>
      </c>
      <c r="G36" s="257">
        <v>0</v>
      </c>
      <c r="H36" s="258">
        <v>0</v>
      </c>
      <c r="I36" s="258"/>
      <c r="J36" s="258"/>
      <c r="K36" s="258"/>
      <c r="L36" s="258"/>
      <c r="M36" s="258"/>
      <c r="N36" s="258"/>
      <c r="O36" s="258"/>
      <c r="P36" s="258"/>
      <c r="Q36" s="258"/>
    </row>
    <row r="37" spans="1:17" ht="15" thickBot="1">
      <c r="A37" s="4">
        <f>Davalianeba!A37</f>
        <v>206</v>
      </c>
      <c r="B37" s="43" t="str">
        <f>Davalianeba!B37</f>
        <v>ი.ჩკადუა</v>
      </c>
      <c r="C37" s="245"/>
      <c r="D37" s="260">
        <f t="shared" si="0"/>
        <v>290</v>
      </c>
      <c r="E37" s="258">
        <v>10641</v>
      </c>
      <c r="F37" s="257">
        <v>10846</v>
      </c>
      <c r="G37" s="257">
        <v>10895</v>
      </c>
      <c r="H37" s="258">
        <v>10931</v>
      </c>
      <c r="I37" s="258"/>
      <c r="J37" s="258"/>
      <c r="K37" s="258"/>
      <c r="L37" s="258"/>
      <c r="M37" s="258"/>
      <c r="N37" s="258"/>
      <c r="O37" s="258"/>
      <c r="P37" s="258"/>
      <c r="Q37" s="258"/>
    </row>
    <row r="38" spans="1:17" ht="15" thickBot="1">
      <c r="A38" s="4">
        <f>Davalianeba!A38</f>
        <v>207</v>
      </c>
      <c r="B38" s="43" t="str">
        <f>Davalianeba!B38</f>
        <v>ჩხეიძე დ.</v>
      </c>
      <c r="C38" s="245"/>
      <c r="D38" s="260">
        <f t="shared" si="0"/>
        <v>184</v>
      </c>
      <c r="E38" s="258">
        <v>9303</v>
      </c>
      <c r="F38" s="257">
        <v>9410</v>
      </c>
      <c r="G38" s="257">
        <v>9487</v>
      </c>
      <c r="H38" s="258">
        <v>9487</v>
      </c>
      <c r="I38" s="258"/>
      <c r="J38" s="258"/>
      <c r="K38" s="258"/>
      <c r="L38" s="258"/>
      <c r="M38" s="258"/>
      <c r="N38" s="258"/>
      <c r="O38" s="258"/>
      <c r="P38" s="258"/>
      <c r="Q38" s="258"/>
    </row>
    <row r="39" spans="1:17" ht="15" thickBot="1">
      <c r="A39" s="4">
        <f>Davalianeba!A39</f>
        <v>208</v>
      </c>
      <c r="B39" s="43" t="str">
        <f>Davalianeba!B39</f>
        <v>ზ.ლომიძე</v>
      </c>
      <c r="C39" s="245"/>
      <c r="D39" s="260">
        <f t="shared" si="0"/>
        <v>448</v>
      </c>
      <c r="E39" s="258">
        <v>14394</v>
      </c>
      <c r="F39" s="257">
        <v>14700</v>
      </c>
      <c r="G39" s="257">
        <v>14842</v>
      </c>
      <c r="H39" s="258">
        <v>14842</v>
      </c>
      <c r="I39" s="258"/>
      <c r="J39" s="258"/>
      <c r="K39" s="258"/>
      <c r="L39" s="258"/>
      <c r="M39" s="258"/>
      <c r="N39" s="258"/>
      <c r="O39" s="258"/>
      <c r="P39" s="258"/>
      <c r="Q39" s="258"/>
    </row>
    <row r="40" spans="1:17" ht="15" thickBot="1">
      <c r="A40" s="4">
        <f>Davalianeba!A40</f>
        <v>209</v>
      </c>
      <c r="B40" s="43" t="str">
        <f>Davalianeba!B40</f>
        <v>ზ.ლომიძე</v>
      </c>
      <c r="C40" s="245"/>
      <c r="D40" s="260">
        <f t="shared" si="0"/>
        <v>0</v>
      </c>
      <c r="E40" s="258">
        <v>0</v>
      </c>
      <c r="F40" s="257">
        <v>0</v>
      </c>
      <c r="G40" s="257">
        <v>0</v>
      </c>
      <c r="H40" s="258">
        <v>0</v>
      </c>
      <c r="I40" s="258"/>
      <c r="J40" s="258"/>
      <c r="K40" s="258"/>
      <c r="L40" s="258"/>
      <c r="M40" s="258"/>
      <c r="N40" s="258"/>
      <c r="O40" s="258"/>
      <c r="P40" s="258"/>
      <c r="Q40" s="258"/>
    </row>
    <row r="41" spans="1:17" ht="15" thickBot="1">
      <c r="A41" s="4">
        <f>Davalianeba!A41</f>
        <v>210</v>
      </c>
      <c r="B41" s="43" t="str">
        <f>Davalianeba!B41</f>
        <v>მაისურაძ მ.</v>
      </c>
      <c r="C41" s="245"/>
      <c r="D41" s="260">
        <f t="shared" si="0"/>
        <v>41</v>
      </c>
      <c r="E41" s="258">
        <v>7910</v>
      </c>
      <c r="F41" s="257">
        <v>7930</v>
      </c>
      <c r="G41" s="257">
        <v>7951</v>
      </c>
      <c r="H41" s="258">
        <v>7951</v>
      </c>
      <c r="I41" s="258"/>
      <c r="J41" s="258"/>
      <c r="K41" s="258"/>
      <c r="L41" s="258"/>
      <c r="M41" s="258"/>
      <c r="N41" s="258"/>
      <c r="O41" s="258"/>
      <c r="P41" s="258"/>
      <c r="Q41" s="258"/>
    </row>
    <row r="42" spans="1:17" ht="15" thickBot="1">
      <c r="A42" s="4">
        <f>Davalianeba!A42</f>
        <v>211</v>
      </c>
      <c r="B42" s="43" t="str">
        <f>Davalianeba!B42</f>
        <v>მაისურაძ შ</v>
      </c>
      <c r="C42" s="245"/>
      <c r="D42" s="260">
        <f t="shared" si="0"/>
        <v>23</v>
      </c>
      <c r="E42" s="258">
        <v>5887</v>
      </c>
      <c r="F42" s="257">
        <v>5887</v>
      </c>
      <c r="G42" s="257">
        <v>5902</v>
      </c>
      <c r="H42" s="258">
        <v>5910</v>
      </c>
      <c r="I42" s="258"/>
      <c r="J42" s="258"/>
      <c r="K42" s="258"/>
      <c r="L42" s="258"/>
      <c r="M42" s="258"/>
      <c r="N42" s="258"/>
      <c r="O42" s="258"/>
      <c r="P42" s="258"/>
      <c r="Q42" s="258"/>
    </row>
    <row r="43" spans="1:17" ht="15" thickBot="1">
      <c r="A43" s="4">
        <f>Davalianeba!A43</f>
        <v>212</v>
      </c>
      <c r="B43" s="43" t="str">
        <f>Davalianeba!B43</f>
        <v>სულიკაშვილი</v>
      </c>
      <c r="C43" s="245"/>
      <c r="D43" s="260">
        <f t="shared" si="0"/>
        <v>0</v>
      </c>
      <c r="E43" s="258">
        <v>1321</v>
      </c>
      <c r="F43" s="257">
        <v>1321</v>
      </c>
      <c r="G43" s="257">
        <v>1321</v>
      </c>
      <c r="H43" s="258">
        <v>1321</v>
      </c>
      <c r="I43" s="258"/>
      <c r="J43" s="258"/>
      <c r="K43" s="258"/>
      <c r="L43" s="258"/>
      <c r="M43" s="258"/>
      <c r="N43" s="258"/>
      <c r="O43" s="258"/>
      <c r="P43" s="258"/>
      <c r="Q43" s="258"/>
    </row>
    <row r="44" spans="1:17" ht="15" thickBot="1">
      <c r="A44" s="4">
        <f>Davalianeba!A44</f>
        <v>213</v>
      </c>
      <c r="B44" s="43" t="str">
        <f>Davalianeba!B44</f>
        <v>მიქელაძე.ე</v>
      </c>
      <c r="C44" s="245"/>
      <c r="D44" s="260">
        <f t="shared" si="0"/>
        <v>60</v>
      </c>
      <c r="E44" s="258">
        <v>6046</v>
      </c>
      <c r="F44" s="257">
        <v>6102</v>
      </c>
      <c r="G44" s="257">
        <v>6102</v>
      </c>
      <c r="H44" s="258">
        <v>6106</v>
      </c>
      <c r="I44" s="258"/>
      <c r="J44" s="258"/>
      <c r="K44" s="258"/>
      <c r="L44" s="258"/>
      <c r="M44" s="258"/>
      <c r="N44" s="258"/>
      <c r="O44" s="258"/>
      <c r="P44" s="258"/>
      <c r="Q44" s="258"/>
    </row>
    <row r="45" spans="1:17" ht="15" thickBot="1">
      <c r="A45" s="4">
        <f>Davalianeba!A45</f>
        <v>214</v>
      </c>
      <c r="B45" s="43" t="str">
        <f>Davalianeba!B45</f>
        <v>ე.წენგუაშვილი</v>
      </c>
      <c r="C45" s="245"/>
      <c r="D45" s="260">
        <f t="shared" si="0"/>
        <v>81</v>
      </c>
      <c r="E45" s="258">
        <v>4709</v>
      </c>
      <c r="F45" s="257">
        <v>4790</v>
      </c>
      <c r="G45" s="257">
        <v>4790</v>
      </c>
      <c r="H45" s="258">
        <v>4790</v>
      </c>
      <c r="I45" s="258"/>
      <c r="J45" s="258"/>
      <c r="K45" s="258"/>
      <c r="L45" s="258"/>
      <c r="M45" s="258"/>
      <c r="N45" s="258"/>
      <c r="O45" s="258"/>
      <c r="P45" s="258"/>
      <c r="Q45" s="258"/>
    </row>
    <row r="46" spans="1:17" ht="15" thickBot="1">
      <c r="A46" s="4">
        <f>Davalianeba!A46</f>
        <v>215</v>
      </c>
      <c r="B46" s="43" t="str">
        <f>Davalianeba!B46</f>
        <v>სანიკიძ ლ</v>
      </c>
      <c r="C46" s="245"/>
      <c r="D46" s="260">
        <f t="shared" si="0"/>
        <v>0</v>
      </c>
      <c r="E46" s="258">
        <v>11191</v>
      </c>
      <c r="F46" s="257">
        <v>11191</v>
      </c>
      <c r="G46" s="257">
        <v>11191</v>
      </c>
      <c r="H46" s="258">
        <v>11191</v>
      </c>
      <c r="I46" s="258"/>
      <c r="J46" s="258"/>
      <c r="K46" s="258"/>
      <c r="L46" s="258"/>
      <c r="M46" s="258"/>
      <c r="N46" s="258"/>
      <c r="O46" s="258"/>
      <c r="P46" s="258"/>
      <c r="Q46" s="258"/>
    </row>
    <row r="47" spans="1:17" ht="15" thickBot="1">
      <c r="A47" s="4">
        <f>Davalianeba!A47</f>
        <v>216</v>
      </c>
      <c r="B47" s="43" t="str">
        <f>Davalianeba!B47</f>
        <v>კახნიაშვილი გ</v>
      </c>
      <c r="C47" s="245"/>
      <c r="D47" s="260">
        <f t="shared" si="0"/>
        <v>5</v>
      </c>
      <c r="E47" s="258">
        <v>2630</v>
      </c>
      <c r="F47" s="257">
        <v>2635</v>
      </c>
      <c r="G47" s="257">
        <v>2635</v>
      </c>
      <c r="H47" s="258">
        <v>2635</v>
      </c>
      <c r="I47" s="258"/>
      <c r="J47" s="258"/>
      <c r="K47" s="258"/>
      <c r="L47" s="258"/>
      <c r="M47" s="258"/>
      <c r="N47" s="258"/>
      <c r="O47" s="258"/>
      <c r="P47" s="258"/>
      <c r="Q47" s="258"/>
    </row>
    <row r="48" spans="1:17" ht="15" thickBot="1">
      <c r="A48" s="4">
        <f>Davalianeba!A48</f>
        <v>217</v>
      </c>
      <c r="B48" s="43" t="str">
        <f>Davalianeba!B48</f>
        <v>კახნიაშვილი გ</v>
      </c>
      <c r="C48" s="245"/>
      <c r="D48" s="260">
        <f t="shared" si="0"/>
        <v>35</v>
      </c>
      <c r="E48" s="258">
        <v>4291</v>
      </c>
      <c r="F48" s="257">
        <v>4326</v>
      </c>
      <c r="G48" s="257">
        <v>4326</v>
      </c>
      <c r="H48" s="258">
        <v>4326</v>
      </c>
      <c r="I48" s="258"/>
      <c r="J48" s="258"/>
      <c r="K48" s="258"/>
      <c r="L48" s="258"/>
      <c r="M48" s="258"/>
      <c r="N48" s="258"/>
      <c r="O48" s="258"/>
      <c r="P48" s="258"/>
      <c r="Q48" s="258"/>
    </row>
    <row r="49" spans="1:17" ht="15" thickBot="1">
      <c r="A49" s="4">
        <f>Davalianeba!A49</f>
        <v>218</v>
      </c>
      <c r="B49" s="43" t="str">
        <f>Davalianeba!B49</f>
        <v>ნ.იაკობიშვილი.ვ.მაღრაძე</v>
      </c>
      <c r="C49" s="245"/>
      <c r="D49" s="260">
        <f t="shared" si="0"/>
        <v>12</v>
      </c>
      <c r="E49" s="258">
        <v>1825</v>
      </c>
      <c r="F49" s="257">
        <v>1825</v>
      </c>
      <c r="G49" s="257">
        <v>1825</v>
      </c>
      <c r="H49" s="258">
        <v>1837</v>
      </c>
      <c r="I49" s="258"/>
      <c r="J49" s="258"/>
      <c r="K49" s="258"/>
      <c r="L49" s="258"/>
      <c r="M49" s="258"/>
      <c r="N49" s="258"/>
      <c r="O49" s="258"/>
      <c r="P49" s="258"/>
      <c r="Q49" s="258"/>
    </row>
    <row r="50" spans="1:17" ht="15" thickBot="1">
      <c r="A50" s="4">
        <f>Davalianeba!A50</f>
        <v>219</v>
      </c>
      <c r="B50" s="43" t="str">
        <f>Davalianeba!B50</f>
        <v>ნარსია მ.</v>
      </c>
      <c r="C50" s="245"/>
      <c r="D50" s="260">
        <f t="shared" si="0"/>
        <v>0</v>
      </c>
      <c r="E50" s="258">
        <v>7569</v>
      </c>
      <c r="F50" s="257">
        <v>7569</v>
      </c>
      <c r="G50" s="257">
        <v>7569</v>
      </c>
      <c r="H50" s="258">
        <v>7569</v>
      </c>
      <c r="I50" s="258"/>
      <c r="J50" s="258"/>
      <c r="K50" s="258"/>
      <c r="L50" s="258"/>
      <c r="M50" s="258"/>
      <c r="N50" s="258"/>
      <c r="O50" s="258"/>
      <c r="P50" s="258"/>
      <c r="Q50" s="258"/>
    </row>
    <row r="51" spans="1:17" ht="15" thickBot="1">
      <c r="A51" s="4">
        <f>Davalianeba!A51</f>
        <v>220</v>
      </c>
      <c r="B51" s="43" t="str">
        <f>Davalianeba!B51</f>
        <v>ნ.კობერიძე</v>
      </c>
      <c r="C51" s="245"/>
      <c r="D51" s="260">
        <f t="shared" si="0"/>
        <v>59</v>
      </c>
      <c r="E51" s="258">
        <v>982</v>
      </c>
      <c r="F51" s="257">
        <v>1039</v>
      </c>
      <c r="G51" s="257">
        <v>1039</v>
      </c>
      <c r="H51" s="258">
        <v>1041</v>
      </c>
      <c r="I51" s="258"/>
      <c r="J51" s="258"/>
      <c r="K51" s="258"/>
      <c r="L51" s="258"/>
      <c r="M51" s="258"/>
      <c r="N51" s="258"/>
      <c r="O51" s="258"/>
      <c r="P51" s="258"/>
      <c r="Q51" s="258"/>
    </row>
    <row r="52" spans="1:17" ht="15" thickBot="1">
      <c r="A52" s="4">
        <f>Davalianeba!A52</f>
        <v>221</v>
      </c>
      <c r="B52" s="43" t="str">
        <f>Davalianeba!B52</f>
        <v>ნ.კობერიძე</v>
      </c>
      <c r="C52" s="245"/>
      <c r="D52" s="260">
        <f t="shared" si="0"/>
        <v>149</v>
      </c>
      <c r="E52" s="258">
        <v>4801</v>
      </c>
      <c r="F52" s="257">
        <v>4878</v>
      </c>
      <c r="G52" s="257">
        <v>4943</v>
      </c>
      <c r="H52" s="258">
        <v>4950</v>
      </c>
      <c r="I52" s="258"/>
      <c r="J52" s="258"/>
      <c r="K52" s="258"/>
      <c r="L52" s="258"/>
      <c r="M52" s="258"/>
      <c r="N52" s="258"/>
      <c r="O52" s="258"/>
      <c r="P52" s="258"/>
      <c r="Q52" s="258"/>
    </row>
    <row r="53" spans="1:17" ht="15" thickBot="1">
      <c r="A53" s="4">
        <f>Davalianeba!A53</f>
        <v>222</v>
      </c>
      <c r="B53" s="43" t="str">
        <f>Davalianeba!B53</f>
        <v>თაბაგარი ბადურაშვილი</v>
      </c>
      <c r="C53" s="245"/>
      <c r="D53" s="260">
        <f t="shared" si="0"/>
        <v>135</v>
      </c>
      <c r="E53" s="258">
        <v>7722</v>
      </c>
      <c r="F53" s="257">
        <v>7764</v>
      </c>
      <c r="G53" s="257">
        <v>7832</v>
      </c>
      <c r="H53" s="258">
        <v>7857</v>
      </c>
      <c r="I53" s="258"/>
      <c r="J53" s="258"/>
      <c r="K53" s="258"/>
      <c r="L53" s="258"/>
      <c r="M53" s="258"/>
      <c r="N53" s="258"/>
      <c r="O53" s="258"/>
      <c r="P53" s="258"/>
      <c r="Q53" s="258"/>
    </row>
    <row r="54" spans="1:17" ht="15" thickBot="1">
      <c r="A54" s="4">
        <f>Davalianeba!A54</f>
        <v>223</v>
      </c>
      <c r="B54" s="43" t="str">
        <f>Davalianeba!B54</f>
        <v>ამბოკაძ</v>
      </c>
      <c r="C54" s="245"/>
      <c r="D54" s="260">
        <f t="shared" si="0"/>
        <v>0</v>
      </c>
      <c r="E54" s="258">
        <v>0</v>
      </c>
      <c r="F54" s="257">
        <v>0</v>
      </c>
      <c r="G54" s="257">
        <v>0</v>
      </c>
      <c r="H54" s="258">
        <v>0</v>
      </c>
      <c r="I54" s="258"/>
      <c r="J54" s="258"/>
      <c r="K54" s="258"/>
      <c r="L54" s="258"/>
      <c r="M54" s="258"/>
      <c r="N54" s="258"/>
      <c r="O54" s="258"/>
      <c r="P54" s="258"/>
      <c r="Q54" s="258"/>
    </row>
    <row r="55" spans="1:17" ht="15" thickBot="1">
      <c r="A55" s="4">
        <f>Davalianeba!A55</f>
        <v>224</v>
      </c>
      <c r="B55" s="43" t="str">
        <f>Davalianeba!B55</f>
        <v>ძაგანია ნ</v>
      </c>
      <c r="C55" s="245"/>
      <c r="D55" s="260">
        <f t="shared" si="0"/>
        <v>114</v>
      </c>
      <c r="E55" s="258">
        <v>1694</v>
      </c>
      <c r="F55" s="257">
        <v>1701</v>
      </c>
      <c r="G55" s="257">
        <v>1808</v>
      </c>
      <c r="H55" s="258">
        <v>1808</v>
      </c>
      <c r="I55" s="258"/>
      <c r="J55" s="258"/>
      <c r="K55" s="258"/>
      <c r="L55" s="258"/>
      <c r="M55" s="258"/>
      <c r="N55" s="258"/>
      <c r="O55" s="258"/>
      <c r="P55" s="258"/>
      <c r="Q55" s="258"/>
    </row>
    <row r="56" spans="1:17" ht="18" customHeight="1" thickBot="1">
      <c r="A56" s="4">
        <f>Davalianeba!A56</f>
        <v>225</v>
      </c>
      <c r="B56" s="43" t="str">
        <f>Davalianeba!B56</f>
        <v>ტაბიძე ნ</v>
      </c>
      <c r="C56" s="245"/>
      <c r="D56" s="260">
        <f t="shared" si="0"/>
        <v>176</v>
      </c>
      <c r="E56" s="258">
        <v>3289</v>
      </c>
      <c r="F56" s="257">
        <v>3392</v>
      </c>
      <c r="G56" s="257">
        <v>3465</v>
      </c>
      <c r="H56" s="258">
        <v>3465</v>
      </c>
      <c r="I56" s="258"/>
      <c r="J56" s="258"/>
      <c r="K56" s="258"/>
      <c r="L56" s="258"/>
      <c r="M56" s="258"/>
      <c r="N56" s="258"/>
      <c r="O56" s="258"/>
      <c r="P56" s="258"/>
      <c r="Q56" s="258"/>
    </row>
    <row r="57" spans="1:17" ht="15" thickBot="1">
      <c r="A57" s="4">
        <f>Davalianeba!A57</f>
        <v>226</v>
      </c>
      <c r="B57" s="43" t="str">
        <f>Davalianeba!B57</f>
        <v>დ.ბაინდურაშვილი</v>
      </c>
      <c r="C57" s="245"/>
      <c r="D57" s="260">
        <f t="shared" si="0"/>
        <v>27</v>
      </c>
      <c r="E57" s="258">
        <v>6148</v>
      </c>
      <c r="F57" s="257">
        <v>6175</v>
      </c>
      <c r="G57" s="257">
        <v>6175</v>
      </c>
      <c r="H57" s="258">
        <v>6175</v>
      </c>
      <c r="I57" s="258"/>
      <c r="J57" s="258"/>
      <c r="K57" s="258"/>
      <c r="L57" s="258"/>
      <c r="M57" s="258"/>
      <c r="N57" s="258"/>
      <c r="O57" s="258"/>
      <c r="P57" s="258"/>
      <c r="Q57" s="258"/>
    </row>
    <row r="58" spans="1:17" ht="15" thickBot="1">
      <c r="A58" s="4">
        <f>Davalianeba!A58</f>
        <v>227</v>
      </c>
      <c r="B58" s="43" t="str">
        <f>Davalianeba!B58</f>
        <v>დ/ბაინდურაშვილი</v>
      </c>
      <c r="C58" s="245"/>
      <c r="D58" s="260">
        <f t="shared" si="0"/>
        <v>50</v>
      </c>
      <c r="E58" s="258">
        <v>10557</v>
      </c>
      <c r="F58" s="257">
        <v>10607</v>
      </c>
      <c r="G58" s="257">
        <v>10607</v>
      </c>
      <c r="H58" s="258">
        <v>10607</v>
      </c>
      <c r="I58" s="258"/>
      <c r="J58" s="258"/>
      <c r="K58" s="258"/>
      <c r="L58" s="258"/>
      <c r="M58" s="258"/>
      <c r="N58" s="258"/>
      <c r="O58" s="258"/>
      <c r="P58" s="258"/>
      <c r="Q58" s="258"/>
    </row>
    <row r="59" spans="1:17" ht="15" thickBot="1">
      <c r="A59" s="35">
        <f>Davalianeba!A59</f>
        <v>301</v>
      </c>
      <c r="B59" s="46" t="str">
        <f>Davalianeba!B59</f>
        <v>ბალახაძე ნ</v>
      </c>
      <c r="C59" s="246"/>
      <c r="D59" s="260">
        <f t="shared" si="0"/>
        <v>307</v>
      </c>
      <c r="E59" s="258">
        <v>4919</v>
      </c>
      <c r="F59" s="257">
        <v>5074</v>
      </c>
      <c r="G59" s="257">
        <v>5195</v>
      </c>
      <c r="H59" s="258">
        <v>5226</v>
      </c>
      <c r="I59" s="258"/>
      <c r="J59" s="258"/>
      <c r="K59" s="258"/>
      <c r="L59" s="258"/>
      <c r="M59" s="258"/>
      <c r="N59" s="258"/>
      <c r="O59" s="258"/>
      <c r="P59" s="258"/>
      <c r="Q59" s="258"/>
    </row>
    <row r="60" spans="1:17" ht="15" thickBot="1">
      <c r="A60" s="4">
        <f>Davalianeba!A60</f>
        <v>302</v>
      </c>
      <c r="B60" s="43" t="str">
        <f>Davalianeba!B60</f>
        <v>ნ.ლიპარტელიანი</v>
      </c>
      <c r="C60" s="245"/>
      <c r="D60" s="260">
        <f t="shared" si="0"/>
        <v>546</v>
      </c>
      <c r="E60" s="258">
        <v>7275</v>
      </c>
      <c r="F60" s="257">
        <v>7553</v>
      </c>
      <c r="G60" s="257">
        <v>7682</v>
      </c>
      <c r="H60" s="258">
        <v>7821</v>
      </c>
      <c r="I60" s="258"/>
      <c r="J60" s="258"/>
      <c r="K60" s="258"/>
      <c r="L60" s="258"/>
      <c r="M60" s="258"/>
      <c r="N60" s="258"/>
      <c r="O60" s="258"/>
      <c r="P60" s="258"/>
      <c r="Q60" s="258"/>
    </row>
    <row r="61" spans="1:17" ht="15" thickBot="1">
      <c r="A61" s="4">
        <f>Davalianeba!A61</f>
        <v>303</v>
      </c>
      <c r="B61" s="43" t="str">
        <f>Davalianeba!B61</f>
        <v>ნ.მჭედლიშვილი</v>
      </c>
      <c r="C61" s="245"/>
      <c r="D61" s="260">
        <f t="shared" si="0"/>
        <v>152</v>
      </c>
      <c r="E61" s="258">
        <v>6678</v>
      </c>
      <c r="F61" s="257">
        <v>6772</v>
      </c>
      <c r="G61" s="257">
        <v>6777</v>
      </c>
      <c r="H61" s="258">
        <v>6830</v>
      </c>
      <c r="I61" s="258"/>
      <c r="J61" s="258"/>
      <c r="K61" s="258"/>
      <c r="L61" s="258"/>
      <c r="M61" s="258"/>
      <c r="N61" s="258"/>
      <c r="O61" s="258"/>
      <c r="P61" s="258"/>
      <c r="Q61" s="258"/>
    </row>
    <row r="62" spans="1:17" ht="15" thickBot="1">
      <c r="A62" s="4">
        <f>Davalianeba!A62</f>
        <v>304</v>
      </c>
      <c r="B62" s="43" t="str">
        <f>Davalianeba!B62</f>
        <v>ლ.გოგშელიძე</v>
      </c>
      <c r="C62" s="245"/>
      <c r="D62" s="260">
        <f t="shared" si="0"/>
        <v>0</v>
      </c>
      <c r="E62" s="258">
        <v>6855</v>
      </c>
      <c r="F62" s="257">
        <v>6855</v>
      </c>
      <c r="G62" s="257">
        <v>6855</v>
      </c>
      <c r="H62" s="258">
        <v>6855</v>
      </c>
      <c r="I62" s="258"/>
      <c r="J62" s="258"/>
      <c r="K62" s="258"/>
      <c r="L62" s="258"/>
      <c r="M62" s="258"/>
      <c r="N62" s="258"/>
      <c r="O62" s="258"/>
      <c r="P62" s="258"/>
      <c r="Q62" s="258"/>
    </row>
    <row r="63" spans="1:17" ht="15" thickBot="1">
      <c r="A63" s="4">
        <f>Davalianeba!A63</f>
        <v>305</v>
      </c>
      <c r="B63" s="43" t="str">
        <f>Davalianeba!B63</f>
        <v>ბახსოლიანი თ</v>
      </c>
      <c r="C63" s="245"/>
      <c r="D63" s="260">
        <f t="shared" si="0"/>
        <v>32</v>
      </c>
      <c r="E63" s="258">
        <v>8849</v>
      </c>
      <c r="F63" s="257">
        <v>8850</v>
      </c>
      <c r="G63" s="257">
        <v>8881</v>
      </c>
      <c r="H63" s="258">
        <v>8881</v>
      </c>
      <c r="I63" s="258"/>
      <c r="J63" s="258"/>
      <c r="K63" s="258"/>
      <c r="L63" s="258"/>
      <c r="M63" s="258"/>
      <c r="N63" s="258"/>
      <c r="O63" s="258"/>
      <c r="P63" s="258"/>
      <c r="Q63" s="258"/>
    </row>
    <row r="64" spans="1:17" ht="15" thickBot="1">
      <c r="A64" s="4">
        <f>Davalianeba!A64</f>
        <v>306</v>
      </c>
      <c r="B64" s="43" t="str">
        <f>Davalianeba!B64</f>
        <v>შავიშვილი ე</v>
      </c>
      <c r="C64" s="245"/>
      <c r="D64" s="260">
        <f t="shared" si="0"/>
        <v>0</v>
      </c>
      <c r="E64" s="258">
        <v>6159</v>
      </c>
      <c r="F64" s="257">
        <v>6159</v>
      </c>
      <c r="G64" s="257">
        <v>6159</v>
      </c>
      <c r="H64" s="258">
        <v>6159</v>
      </c>
      <c r="I64" s="258"/>
      <c r="J64" s="258"/>
      <c r="K64" s="258"/>
      <c r="L64" s="258"/>
      <c r="M64" s="258"/>
      <c r="N64" s="258"/>
      <c r="O64" s="258"/>
      <c r="P64" s="258"/>
      <c r="Q64" s="258"/>
    </row>
    <row r="65" spans="1:17" ht="15" thickBot="1">
      <c r="A65" s="4">
        <f>Davalianeba!A65</f>
        <v>307</v>
      </c>
      <c r="B65" s="43" t="str">
        <f>Davalianeba!B65</f>
        <v>გაბადაძე ი</v>
      </c>
      <c r="C65" s="245"/>
      <c r="D65" s="260">
        <f t="shared" si="0"/>
        <v>208</v>
      </c>
      <c r="E65" s="258">
        <v>6375</v>
      </c>
      <c r="F65" s="257">
        <v>6514</v>
      </c>
      <c r="G65" s="257">
        <v>6548</v>
      </c>
      <c r="H65" s="258">
        <v>6583</v>
      </c>
      <c r="I65" s="258"/>
      <c r="J65" s="258"/>
      <c r="K65" s="258"/>
      <c r="L65" s="258"/>
      <c r="M65" s="258"/>
      <c r="N65" s="258"/>
      <c r="O65" s="258"/>
      <c r="P65" s="258"/>
      <c r="Q65" s="258"/>
    </row>
    <row r="66" spans="1:17" ht="15" thickBot="1">
      <c r="A66" s="4">
        <f>Davalianeba!A66</f>
        <v>308</v>
      </c>
      <c r="B66" s="43" t="str">
        <f>Davalianeba!B66</f>
        <v>მაჩიტიძე .ვ</v>
      </c>
      <c r="C66" s="245"/>
      <c r="D66" s="260">
        <f t="shared" si="0"/>
        <v>263</v>
      </c>
      <c r="E66" s="258">
        <v>17098</v>
      </c>
      <c r="F66" s="257">
        <v>17263</v>
      </c>
      <c r="G66" s="257">
        <v>17320</v>
      </c>
      <c r="H66" s="258">
        <v>17361</v>
      </c>
      <c r="I66" s="258"/>
      <c r="J66" s="258"/>
      <c r="K66" s="258"/>
      <c r="L66" s="258"/>
      <c r="M66" s="258"/>
      <c r="N66" s="258"/>
      <c r="O66" s="258"/>
      <c r="P66" s="258"/>
      <c r="Q66" s="258"/>
    </row>
    <row r="67" spans="1:17" ht="15" thickBot="1">
      <c r="A67" s="4">
        <f>Davalianeba!A67</f>
        <v>309</v>
      </c>
      <c r="B67" s="43" t="str">
        <f>Davalianeba!B67</f>
        <v>ლეჟავა თ</v>
      </c>
      <c r="C67" s="245"/>
      <c r="D67" s="260">
        <f t="shared" si="0"/>
        <v>150</v>
      </c>
      <c r="E67" s="258">
        <v>11869</v>
      </c>
      <c r="F67" s="257">
        <v>11943</v>
      </c>
      <c r="G67" s="257">
        <v>11993</v>
      </c>
      <c r="H67" s="258">
        <v>12019</v>
      </c>
      <c r="I67" s="258"/>
      <c r="J67" s="258"/>
      <c r="K67" s="258"/>
      <c r="L67" s="258"/>
      <c r="M67" s="258"/>
      <c r="N67" s="258"/>
      <c r="O67" s="258"/>
      <c r="P67" s="258"/>
      <c r="Q67" s="258"/>
    </row>
    <row r="68" spans="1:17" ht="15" thickBot="1">
      <c r="A68" s="4">
        <f>Davalianeba!A68</f>
        <v>310</v>
      </c>
      <c r="B68" s="43" t="str">
        <f>Davalianeba!B68</f>
        <v>ლ.მჭედლიშვილი</v>
      </c>
      <c r="C68" s="245"/>
      <c r="D68" s="260">
        <f t="shared" si="0"/>
        <v>673</v>
      </c>
      <c r="E68" s="258">
        <v>23167</v>
      </c>
      <c r="F68" s="257">
        <v>23464</v>
      </c>
      <c r="G68" s="257">
        <v>23734</v>
      </c>
      <c r="H68" s="258">
        <v>23840</v>
      </c>
      <c r="I68" s="258"/>
      <c r="J68" s="258"/>
      <c r="K68" s="258"/>
      <c r="L68" s="258"/>
      <c r="M68" s="258"/>
      <c r="N68" s="258"/>
      <c r="O68" s="258"/>
      <c r="P68" s="258"/>
      <c r="Q68" s="258"/>
    </row>
    <row r="69" spans="1:17" ht="15" thickBot="1">
      <c r="A69" s="4">
        <f>Davalianeba!A69</f>
        <v>311</v>
      </c>
      <c r="B69" s="43" t="str">
        <f>Davalianeba!B69</f>
        <v>რ.ოთინაშვილი</v>
      </c>
      <c r="C69" s="245"/>
      <c r="D69" s="260">
        <f t="shared" si="0"/>
        <v>551</v>
      </c>
      <c r="E69" s="258">
        <v>13555</v>
      </c>
      <c r="F69" s="257">
        <v>13793</v>
      </c>
      <c r="G69" s="257">
        <v>14043</v>
      </c>
      <c r="H69" s="258">
        <v>14106</v>
      </c>
      <c r="I69" s="258"/>
      <c r="J69" s="258"/>
      <c r="K69" s="258"/>
      <c r="L69" s="258"/>
      <c r="M69" s="258"/>
      <c r="N69" s="258"/>
      <c r="O69" s="258"/>
      <c r="P69" s="258"/>
      <c r="Q69" s="258"/>
    </row>
    <row r="70" spans="1:17" ht="15" thickBot="1">
      <c r="A70" s="4">
        <f>Davalianeba!A70</f>
        <v>312</v>
      </c>
      <c r="B70" s="43" t="str">
        <f>Davalianeba!B70</f>
        <v>სულიკაშვილი</v>
      </c>
      <c r="C70" s="245"/>
      <c r="D70" s="260">
        <f t="shared" si="0"/>
        <v>0</v>
      </c>
      <c r="E70" s="258">
        <v>0</v>
      </c>
      <c r="F70" s="257">
        <v>0</v>
      </c>
      <c r="G70" s="257">
        <v>0</v>
      </c>
      <c r="H70" s="258">
        <v>0</v>
      </c>
      <c r="I70" s="258"/>
      <c r="J70" s="258"/>
      <c r="K70" s="258"/>
      <c r="L70" s="258"/>
      <c r="M70" s="258"/>
      <c r="N70" s="258"/>
      <c r="O70" s="258"/>
      <c r="P70" s="258"/>
      <c r="Q70" s="258"/>
    </row>
    <row r="71" spans="1:17" ht="15" thickBot="1">
      <c r="A71" s="4">
        <f>Davalianeba!A71</f>
        <v>313</v>
      </c>
      <c r="B71" s="43" t="str">
        <f>Davalianeba!B71</f>
        <v>სულიკაშვილი</v>
      </c>
      <c r="C71" s="245"/>
      <c r="D71" s="260">
        <f t="shared" si="0"/>
        <v>0</v>
      </c>
      <c r="E71" s="258">
        <v>0</v>
      </c>
      <c r="F71" s="257">
        <v>0</v>
      </c>
      <c r="G71" s="257">
        <v>0</v>
      </c>
      <c r="H71" s="258">
        <v>0</v>
      </c>
      <c r="I71" s="258"/>
      <c r="J71" s="258"/>
      <c r="K71" s="258"/>
      <c r="L71" s="258"/>
      <c r="M71" s="258"/>
      <c r="N71" s="258"/>
      <c r="O71" s="258"/>
      <c r="P71" s="258"/>
      <c r="Q71" s="258"/>
    </row>
    <row r="72" spans="1:17" ht="15" thickBot="1">
      <c r="A72" s="4">
        <f>Davalianeba!A72</f>
        <v>314</v>
      </c>
      <c r="B72" s="43" t="str">
        <f>Davalianeba!B72</f>
        <v>ბერაძე</v>
      </c>
      <c r="C72" s="245"/>
      <c r="D72" s="260">
        <f t="shared" si="0"/>
        <v>364</v>
      </c>
      <c r="E72" s="258">
        <v>959</v>
      </c>
      <c r="F72" s="257">
        <v>959</v>
      </c>
      <c r="G72" s="257">
        <v>595</v>
      </c>
      <c r="H72" s="258">
        <v>959</v>
      </c>
      <c r="I72" s="258"/>
      <c r="J72" s="258"/>
      <c r="K72" s="258"/>
      <c r="L72" s="258"/>
      <c r="M72" s="258"/>
      <c r="N72" s="258"/>
      <c r="O72" s="258"/>
      <c r="P72" s="258"/>
      <c r="Q72" s="258"/>
    </row>
    <row r="73" spans="1:17" ht="15" thickBot="1">
      <c r="A73" s="4">
        <f>Davalianeba!A73</f>
        <v>315</v>
      </c>
      <c r="B73" s="43" t="str">
        <f>Davalianeba!B73</f>
        <v>qvrivWiriSvili.g</v>
      </c>
      <c r="C73" s="245"/>
      <c r="D73" s="260">
        <f aca="true" t="shared" si="1" ref="D73:D136">IF((F73-E73)&gt;0,(F73-E73),0)+IF((G73-F73)&gt;0,(G73-F73),0)+IF((H73-G73)&gt;0,(H73-G73),0)+IF((I73-H73)&gt;0,(I73-H73),0)+IF((J73-I73)&gt;0,(J73-I73),0)+IF((K73-J73)&gt;0,(K73-J73),0)+IF((L73-K73)&gt;0,(L73-K73),0)+IF((M73-L73)&gt;0,(M73-L73),0)+IF((N73-M73)&gt;0,(N73-M73),0)+IF((O73-N73)&gt;0,(O73-N73),0)+IF((P73-O73)&gt;0,(P73-O73),0)+IF((Q73-P73)&gt;0,(Q73-P73))</f>
        <v>177</v>
      </c>
      <c r="E73" s="258">
        <v>3630</v>
      </c>
      <c r="F73" s="257">
        <v>3762</v>
      </c>
      <c r="G73" s="257">
        <v>3807</v>
      </c>
      <c r="H73" s="258">
        <v>3807</v>
      </c>
      <c r="I73" s="258"/>
      <c r="J73" s="258"/>
      <c r="K73" s="258"/>
      <c r="L73" s="258"/>
      <c r="M73" s="258"/>
      <c r="N73" s="258"/>
      <c r="O73" s="258"/>
      <c r="P73" s="258"/>
      <c r="Q73" s="258"/>
    </row>
    <row r="74" spans="1:17" ht="15" thickBot="1">
      <c r="A74" s="4">
        <f>Davalianeba!A74</f>
        <v>316</v>
      </c>
      <c r="B74" s="43" t="str">
        <f>Davalianeba!B74</f>
        <v>გაბრიჩიძე </v>
      </c>
      <c r="C74" s="245"/>
      <c r="D74" s="260">
        <f t="shared" si="1"/>
        <v>24</v>
      </c>
      <c r="E74" s="258">
        <v>8249</v>
      </c>
      <c r="F74" s="257">
        <v>8273</v>
      </c>
      <c r="G74" s="257">
        <v>8273</v>
      </c>
      <c r="H74" s="258">
        <v>8273</v>
      </c>
      <c r="I74" s="258"/>
      <c r="J74" s="258"/>
      <c r="K74" s="258"/>
      <c r="L74" s="258"/>
      <c r="M74" s="258"/>
      <c r="N74" s="258"/>
      <c r="O74" s="258"/>
      <c r="P74" s="258"/>
      <c r="Q74" s="258"/>
    </row>
    <row r="75" spans="1:17" ht="15" thickBot="1">
      <c r="A75" s="4">
        <f>Davalianeba!A75</f>
        <v>317</v>
      </c>
      <c r="B75" s="43" t="str">
        <f>Davalianeba!B75</f>
        <v>კონსულიანი ს</v>
      </c>
      <c r="C75" s="245"/>
      <c r="D75" s="260">
        <f t="shared" si="1"/>
        <v>21</v>
      </c>
      <c r="E75" s="258">
        <v>550</v>
      </c>
      <c r="F75" s="257">
        <v>550</v>
      </c>
      <c r="G75" s="257">
        <v>571</v>
      </c>
      <c r="H75" s="258">
        <v>571</v>
      </c>
      <c r="I75" s="258"/>
      <c r="J75" s="258"/>
      <c r="K75" s="258"/>
      <c r="L75" s="258"/>
      <c r="M75" s="258"/>
      <c r="N75" s="258"/>
      <c r="O75" s="258"/>
      <c r="P75" s="258"/>
      <c r="Q75" s="258"/>
    </row>
    <row r="76" spans="1:17" ht="15" thickBot="1">
      <c r="A76" s="4">
        <f>Davalianeba!A76</f>
        <v>318</v>
      </c>
      <c r="B76" s="43" t="str">
        <f>Davalianeba!B76</f>
        <v>კერესელიძე</v>
      </c>
      <c r="C76" s="245"/>
      <c r="D76" s="260">
        <f t="shared" si="1"/>
        <v>551</v>
      </c>
      <c r="E76" s="258">
        <v>5345</v>
      </c>
      <c r="F76" s="257">
        <v>5584</v>
      </c>
      <c r="G76" s="257">
        <v>5896</v>
      </c>
      <c r="H76" s="258">
        <v>5896</v>
      </c>
      <c r="I76" s="258"/>
      <c r="J76" s="258"/>
      <c r="K76" s="258"/>
      <c r="L76" s="258"/>
      <c r="M76" s="258"/>
      <c r="N76" s="258"/>
      <c r="O76" s="258"/>
      <c r="P76" s="258"/>
      <c r="Q76" s="258"/>
    </row>
    <row r="77" spans="1:17" ht="15" thickBot="1">
      <c r="A77" s="4">
        <f>Davalianeba!A77</f>
        <v>319</v>
      </c>
      <c r="B77" s="43" t="str">
        <f>Davalianeba!B77</f>
        <v>დ.კვეზერელი</v>
      </c>
      <c r="C77" s="245"/>
      <c r="D77" s="260">
        <f t="shared" si="1"/>
        <v>64</v>
      </c>
      <c r="E77" s="258">
        <v>775</v>
      </c>
      <c r="F77" s="257">
        <v>819</v>
      </c>
      <c r="G77" s="257">
        <v>839</v>
      </c>
      <c r="H77" s="258">
        <v>839</v>
      </c>
      <c r="I77" s="258"/>
      <c r="J77" s="258"/>
      <c r="K77" s="258"/>
      <c r="L77" s="258"/>
      <c r="M77" s="258"/>
      <c r="N77" s="258"/>
      <c r="O77" s="258"/>
      <c r="P77" s="258"/>
      <c r="Q77" s="258"/>
    </row>
    <row r="78" spans="1:17" ht="15" thickBot="1">
      <c r="A78" s="4">
        <f>Davalianeba!A78</f>
        <v>320</v>
      </c>
      <c r="B78" s="43" t="str">
        <f>Davalianeba!B78</f>
        <v>დ.კვეზერელი</v>
      </c>
      <c r="C78" s="245"/>
      <c r="D78" s="260">
        <f t="shared" si="1"/>
        <v>281</v>
      </c>
      <c r="E78" s="258">
        <v>7335</v>
      </c>
      <c r="F78" s="257">
        <v>7510</v>
      </c>
      <c r="G78" s="257">
        <v>7616</v>
      </c>
      <c r="H78" s="258">
        <v>7616</v>
      </c>
      <c r="I78" s="258"/>
      <c r="J78" s="258"/>
      <c r="K78" s="258"/>
      <c r="L78" s="258"/>
      <c r="M78" s="258"/>
      <c r="N78" s="258"/>
      <c r="O78" s="258"/>
      <c r="P78" s="258"/>
      <c r="Q78" s="258"/>
    </row>
    <row r="79" spans="1:17" ht="15" thickBot="1">
      <c r="A79" s="4">
        <f>Davalianeba!A79</f>
        <v>321</v>
      </c>
      <c r="B79" s="43" t="str">
        <f>Davalianeba!B79</f>
        <v>თ მაჩუტაძე</v>
      </c>
      <c r="C79" s="245"/>
      <c r="D79" s="260">
        <f t="shared" si="1"/>
        <v>590</v>
      </c>
      <c r="E79" s="258">
        <v>6036</v>
      </c>
      <c r="F79" s="257">
        <v>6314</v>
      </c>
      <c r="G79" s="257">
        <v>6558</v>
      </c>
      <c r="H79" s="258">
        <v>6626</v>
      </c>
      <c r="I79" s="258"/>
      <c r="J79" s="258"/>
      <c r="K79" s="258"/>
      <c r="L79" s="258"/>
      <c r="M79" s="258"/>
      <c r="N79" s="258"/>
      <c r="O79" s="258"/>
      <c r="P79" s="258"/>
      <c r="Q79" s="258"/>
    </row>
    <row r="80" spans="1:17" ht="15" thickBot="1">
      <c r="A80" s="4">
        <f>Davalianeba!A80</f>
        <v>322</v>
      </c>
      <c r="B80" s="43" t="str">
        <f>Davalianeba!B80</f>
        <v>ინდაშვილი მ</v>
      </c>
      <c r="C80" s="245"/>
      <c r="D80" s="260">
        <f t="shared" si="1"/>
        <v>287</v>
      </c>
      <c r="E80" s="258">
        <v>10526</v>
      </c>
      <c r="F80" s="257">
        <v>10695</v>
      </c>
      <c r="G80" s="257">
        <v>10782</v>
      </c>
      <c r="H80" s="258">
        <v>10813</v>
      </c>
      <c r="I80" s="258"/>
      <c r="J80" s="258"/>
      <c r="K80" s="258"/>
      <c r="L80" s="258"/>
      <c r="M80" s="258"/>
      <c r="N80" s="258"/>
      <c r="O80" s="258"/>
      <c r="P80" s="258"/>
      <c r="Q80" s="258"/>
    </row>
    <row r="81" spans="1:17" ht="15" thickBot="1">
      <c r="A81" s="4">
        <f>Davalianeba!A81</f>
        <v>323</v>
      </c>
      <c r="B81" s="43" t="str">
        <f>Davalianeba!B81</f>
        <v>ინდაშვილი მ</v>
      </c>
      <c r="C81" s="245"/>
      <c r="D81" s="260">
        <f t="shared" si="1"/>
        <v>0</v>
      </c>
      <c r="E81" s="258">
        <v>0</v>
      </c>
      <c r="F81" s="257">
        <v>0</v>
      </c>
      <c r="G81" s="257">
        <v>0</v>
      </c>
      <c r="H81" s="258">
        <v>0</v>
      </c>
      <c r="I81" s="258"/>
      <c r="J81" s="258"/>
      <c r="K81" s="258"/>
      <c r="L81" s="258"/>
      <c r="M81" s="258"/>
      <c r="N81" s="258"/>
      <c r="O81" s="258"/>
      <c r="P81" s="258"/>
      <c r="Q81" s="258"/>
    </row>
    <row r="82" spans="1:17" ht="15" thickBot="1">
      <c r="A82" s="4">
        <f>Davalianeba!A82</f>
        <v>324</v>
      </c>
      <c r="B82" s="43" t="str">
        <f>Davalianeba!B82</f>
        <v>ლეკიშვილი ნ</v>
      </c>
      <c r="C82" s="245"/>
      <c r="D82" s="260">
        <f t="shared" si="1"/>
        <v>209</v>
      </c>
      <c r="E82" s="258">
        <v>9718</v>
      </c>
      <c r="F82" s="257">
        <v>9884</v>
      </c>
      <c r="G82" s="257">
        <v>9927</v>
      </c>
      <c r="H82" s="258">
        <v>9927</v>
      </c>
      <c r="I82" s="258"/>
      <c r="J82" s="258"/>
      <c r="K82" s="258"/>
      <c r="L82" s="258"/>
      <c r="M82" s="258"/>
      <c r="N82" s="258"/>
      <c r="O82" s="258"/>
      <c r="P82" s="258"/>
      <c r="Q82" s="258"/>
    </row>
    <row r="83" spans="1:17" ht="15" thickBot="1">
      <c r="A83" s="4">
        <f>Davalianeba!A83</f>
        <v>325</v>
      </c>
      <c r="B83" s="43" t="str">
        <f>Davalianeba!B83</f>
        <v>ლეკიშვილი კ</v>
      </c>
      <c r="C83" s="245"/>
      <c r="D83" s="260">
        <f t="shared" si="1"/>
        <v>111</v>
      </c>
      <c r="E83" s="258">
        <v>1492</v>
      </c>
      <c r="F83" s="257">
        <v>1603</v>
      </c>
      <c r="G83" s="257">
        <v>1603</v>
      </c>
      <c r="H83" s="258">
        <v>1603</v>
      </c>
      <c r="I83" s="258"/>
      <c r="J83" s="258"/>
      <c r="K83" s="258"/>
      <c r="L83" s="258"/>
      <c r="M83" s="258"/>
      <c r="N83" s="258"/>
      <c r="O83" s="258"/>
      <c r="P83" s="258"/>
      <c r="Q83" s="258"/>
    </row>
    <row r="84" spans="1:17" ht="15" thickBot="1">
      <c r="A84" s="4">
        <f>Davalianeba!A84</f>
        <v>326</v>
      </c>
      <c r="B84" s="43" t="str">
        <f>Davalianeba!B84</f>
        <v>გოგიტიძ ი</v>
      </c>
      <c r="C84" s="245"/>
      <c r="D84" s="260">
        <f t="shared" si="1"/>
        <v>129</v>
      </c>
      <c r="E84" s="258">
        <v>10246</v>
      </c>
      <c r="F84" s="257">
        <v>10312</v>
      </c>
      <c r="G84" s="257">
        <v>10312</v>
      </c>
      <c r="H84" s="258">
        <v>10375</v>
      </c>
      <c r="I84" s="258"/>
      <c r="J84" s="258"/>
      <c r="K84" s="258"/>
      <c r="L84" s="258"/>
      <c r="M84" s="258"/>
      <c r="N84" s="258"/>
      <c r="O84" s="258"/>
      <c r="P84" s="258"/>
      <c r="Q84" s="258"/>
    </row>
    <row r="85" spans="1:17" ht="15" thickBot="1">
      <c r="A85" s="35">
        <f>Davalianeba!A85</f>
        <v>401</v>
      </c>
      <c r="B85" s="62" t="str">
        <f>Davalianeba!B85</f>
        <v>მ.ჯავახიშვილი</v>
      </c>
      <c r="C85" s="246"/>
      <c r="D85" s="260">
        <f t="shared" si="1"/>
        <v>34</v>
      </c>
      <c r="E85" s="258">
        <v>3382</v>
      </c>
      <c r="F85" s="257">
        <v>3416</v>
      </c>
      <c r="G85" s="257">
        <v>3416</v>
      </c>
      <c r="H85" s="258">
        <v>3416</v>
      </c>
      <c r="I85" s="258"/>
      <c r="J85" s="258"/>
      <c r="K85" s="258"/>
      <c r="L85" s="258"/>
      <c r="M85" s="258"/>
      <c r="N85" s="258"/>
      <c r="O85" s="258"/>
      <c r="P85" s="258"/>
      <c r="Q85" s="258"/>
    </row>
    <row r="86" spans="1:17" ht="15" thickBot="1">
      <c r="A86" s="4">
        <f>Davalianeba!A86</f>
        <v>402</v>
      </c>
      <c r="B86" s="43" t="str">
        <f>Davalianeba!B86</f>
        <v>დ.სულაბერიძე</v>
      </c>
      <c r="C86" s="245"/>
      <c r="D86" s="260">
        <f t="shared" si="1"/>
        <v>327</v>
      </c>
      <c r="E86" s="258">
        <v>13333</v>
      </c>
      <c r="F86" s="257">
        <v>13464</v>
      </c>
      <c r="G86" s="257">
        <v>13571</v>
      </c>
      <c r="H86" s="258">
        <v>13660</v>
      </c>
      <c r="I86" s="258"/>
      <c r="J86" s="258"/>
      <c r="K86" s="258"/>
      <c r="L86" s="258"/>
      <c r="M86" s="258"/>
      <c r="N86" s="258"/>
      <c r="O86" s="258"/>
      <c r="P86" s="258"/>
      <c r="Q86" s="258"/>
    </row>
    <row r="87" spans="1:17" ht="15" thickBot="1">
      <c r="A87" s="4">
        <f>Davalianeba!A87</f>
        <v>403</v>
      </c>
      <c r="B87" s="43" t="str">
        <f>Davalianeba!B87</f>
        <v>გამყრელიძ</v>
      </c>
      <c r="C87" s="245"/>
      <c r="D87" s="260">
        <f t="shared" si="1"/>
        <v>174</v>
      </c>
      <c r="E87" s="258">
        <v>6102</v>
      </c>
      <c r="F87" s="257">
        <v>6213</v>
      </c>
      <c r="G87" s="257">
        <v>6242</v>
      </c>
      <c r="H87" s="258">
        <v>6276</v>
      </c>
      <c r="I87" s="258"/>
      <c r="J87" s="258"/>
      <c r="K87" s="258"/>
      <c r="L87" s="258"/>
      <c r="M87" s="258"/>
      <c r="N87" s="258"/>
      <c r="O87" s="258"/>
      <c r="P87" s="258"/>
      <c r="Q87" s="258"/>
    </row>
    <row r="88" spans="1:17" ht="15" thickBot="1">
      <c r="A88" s="4">
        <f>Davalianeba!A88</f>
        <v>404</v>
      </c>
      <c r="B88" s="43" t="str">
        <f>Davalianeba!B88</f>
        <v>გ.ჭუმბურიძე</v>
      </c>
      <c r="C88" s="245"/>
      <c r="D88" s="260">
        <f t="shared" si="1"/>
        <v>110</v>
      </c>
      <c r="E88" s="258">
        <v>9912</v>
      </c>
      <c r="F88" s="257">
        <v>9953</v>
      </c>
      <c r="G88" s="257">
        <v>10014</v>
      </c>
      <c r="H88" s="258">
        <v>10022</v>
      </c>
      <c r="I88" s="258"/>
      <c r="J88" s="258"/>
      <c r="K88" s="258"/>
      <c r="L88" s="258"/>
      <c r="M88" s="258"/>
      <c r="N88" s="258"/>
      <c r="O88" s="258"/>
      <c r="P88" s="258"/>
      <c r="Q88" s="258"/>
    </row>
    <row r="89" spans="1:17" ht="15" thickBot="1">
      <c r="A89" s="4">
        <f>Davalianeba!A89</f>
        <v>405</v>
      </c>
      <c r="B89" s="43" t="str">
        <f>Davalianeba!B89</f>
        <v>გიგაური</v>
      </c>
      <c r="C89" s="245"/>
      <c r="D89" s="260">
        <f t="shared" si="1"/>
        <v>89</v>
      </c>
      <c r="E89" s="258">
        <v>7338</v>
      </c>
      <c r="F89" s="257">
        <v>7338</v>
      </c>
      <c r="G89" s="257">
        <v>7352</v>
      </c>
      <c r="H89" s="258">
        <v>7427</v>
      </c>
      <c r="I89" s="258"/>
      <c r="J89" s="258"/>
      <c r="K89" s="258"/>
      <c r="L89" s="258"/>
      <c r="M89" s="258"/>
      <c r="N89" s="258"/>
      <c r="O89" s="258"/>
      <c r="P89" s="258"/>
      <c r="Q89" s="258"/>
    </row>
    <row r="90" spans="1:17" ht="15" thickBot="1">
      <c r="A90" s="4">
        <f>Davalianeba!A90</f>
        <v>406</v>
      </c>
      <c r="B90" s="43" t="str">
        <f>Davalianeba!B90</f>
        <v>გამყრელიძ</v>
      </c>
      <c r="C90" s="245"/>
      <c r="D90" s="260">
        <f t="shared" si="1"/>
        <v>259</v>
      </c>
      <c r="E90" s="258">
        <v>13364</v>
      </c>
      <c r="F90" s="257">
        <v>13478</v>
      </c>
      <c r="G90" s="257">
        <v>13551</v>
      </c>
      <c r="H90" s="258">
        <v>13623</v>
      </c>
      <c r="I90" s="258"/>
      <c r="J90" s="258"/>
      <c r="K90" s="258"/>
      <c r="L90" s="258"/>
      <c r="M90" s="258"/>
      <c r="N90" s="258"/>
      <c r="O90" s="258"/>
      <c r="P90" s="258"/>
      <c r="Q90" s="258"/>
    </row>
    <row r="91" spans="1:17" ht="15" thickBot="1">
      <c r="A91" s="4">
        <f>Davalianeba!A91</f>
        <v>407</v>
      </c>
      <c r="B91" s="43" t="str">
        <f>Davalianeba!B91</f>
        <v>გამყრელიძ</v>
      </c>
      <c r="C91" s="245"/>
      <c r="D91" s="260">
        <f t="shared" si="1"/>
        <v>0</v>
      </c>
      <c r="E91" s="258">
        <v>0</v>
      </c>
      <c r="F91" s="257">
        <v>0</v>
      </c>
      <c r="G91" s="257">
        <v>0</v>
      </c>
      <c r="H91" s="258">
        <v>0</v>
      </c>
      <c r="I91" s="258"/>
      <c r="J91" s="258"/>
      <c r="K91" s="258"/>
      <c r="L91" s="258"/>
      <c r="M91" s="258"/>
      <c r="N91" s="258"/>
      <c r="O91" s="258"/>
      <c r="P91" s="258"/>
      <c r="Q91" s="258"/>
    </row>
    <row r="92" spans="1:17" ht="15" thickBot="1">
      <c r="A92" s="4">
        <f>Davalianeba!A92</f>
        <v>408</v>
      </c>
      <c r="B92" s="43" t="str">
        <f>Davalianeba!B92</f>
        <v>გიგაური ი</v>
      </c>
      <c r="C92" s="245"/>
      <c r="D92" s="260">
        <f t="shared" si="1"/>
        <v>54</v>
      </c>
      <c r="E92" s="258">
        <v>6649</v>
      </c>
      <c r="F92" s="257">
        <v>6684</v>
      </c>
      <c r="G92" s="257">
        <v>6686</v>
      </c>
      <c r="H92" s="258">
        <v>6703</v>
      </c>
      <c r="I92" s="258"/>
      <c r="J92" s="258"/>
      <c r="K92" s="258"/>
      <c r="L92" s="258"/>
      <c r="M92" s="258"/>
      <c r="N92" s="258"/>
      <c r="O92" s="258"/>
      <c r="P92" s="258"/>
      <c r="Q92" s="258"/>
    </row>
    <row r="93" spans="1:17" ht="15" thickBot="1">
      <c r="A93" s="4">
        <f>Davalianeba!A93</f>
        <v>409</v>
      </c>
      <c r="B93" s="43" t="str">
        <f>Davalianeba!B93</f>
        <v>შალიკაძ ი</v>
      </c>
      <c r="C93" s="245"/>
      <c r="D93" s="260">
        <f t="shared" si="1"/>
        <v>0</v>
      </c>
      <c r="E93" s="258">
        <v>4127</v>
      </c>
      <c r="F93" s="257">
        <v>4127</v>
      </c>
      <c r="G93" s="257">
        <v>4127</v>
      </c>
      <c r="H93" s="258">
        <v>4127</v>
      </c>
      <c r="I93" s="258"/>
      <c r="J93" s="258"/>
      <c r="K93" s="258"/>
      <c r="L93" s="258"/>
      <c r="M93" s="258"/>
      <c r="N93" s="258"/>
      <c r="O93" s="258"/>
      <c r="P93" s="258"/>
      <c r="Q93" s="258"/>
    </row>
    <row r="94" spans="1:17" ht="15" thickBot="1">
      <c r="A94" s="4">
        <f>Davalianeba!A94</f>
        <v>410</v>
      </c>
      <c r="B94" s="43" t="str">
        <f>Davalianeba!B94</f>
        <v>ვარდიშვილი ნ</v>
      </c>
      <c r="C94" s="245"/>
      <c r="D94" s="260">
        <f t="shared" si="1"/>
        <v>418</v>
      </c>
      <c r="E94" s="258">
        <v>6124</v>
      </c>
      <c r="F94" s="257">
        <v>6404</v>
      </c>
      <c r="G94" s="257">
        <v>6498</v>
      </c>
      <c r="H94" s="258">
        <v>6542</v>
      </c>
      <c r="I94" s="258"/>
      <c r="J94" s="258"/>
      <c r="K94" s="258"/>
      <c r="L94" s="258"/>
      <c r="M94" s="258"/>
      <c r="N94" s="258"/>
      <c r="O94" s="258"/>
      <c r="P94" s="258"/>
      <c r="Q94" s="258"/>
    </row>
    <row r="95" spans="1:17" ht="15" thickBot="1">
      <c r="A95" s="4">
        <f>Davalianeba!A95</f>
        <v>411</v>
      </c>
      <c r="B95" s="43" t="str">
        <f>Davalianeba!B95</f>
        <v>cereZe.m</v>
      </c>
      <c r="C95" s="245"/>
      <c r="D95" s="260">
        <f t="shared" si="1"/>
        <v>151</v>
      </c>
      <c r="E95" s="258">
        <v>7806</v>
      </c>
      <c r="F95" s="257">
        <v>7896</v>
      </c>
      <c r="G95" s="257">
        <v>7957</v>
      </c>
      <c r="H95" s="258">
        <v>7957</v>
      </c>
      <c r="I95" s="258"/>
      <c r="J95" s="258"/>
      <c r="K95" s="258"/>
      <c r="L95" s="258"/>
      <c r="M95" s="258"/>
      <c r="N95" s="258"/>
      <c r="O95" s="258"/>
      <c r="P95" s="258"/>
      <c r="Q95" s="258"/>
    </row>
    <row r="96" spans="1:17" ht="15" thickBot="1">
      <c r="A96" s="4">
        <f>Davalianeba!A96</f>
        <v>412</v>
      </c>
      <c r="B96" s="43" t="str">
        <f>Davalianeba!B96</f>
        <v>აბაიშვილი</v>
      </c>
      <c r="C96" s="245"/>
      <c r="D96" s="260">
        <f t="shared" si="1"/>
        <v>335</v>
      </c>
      <c r="E96" s="258">
        <v>5807</v>
      </c>
      <c r="F96" s="257">
        <v>6027</v>
      </c>
      <c r="G96" s="257">
        <v>6127</v>
      </c>
      <c r="H96" s="258">
        <v>6142</v>
      </c>
      <c r="I96" s="258"/>
      <c r="J96" s="258"/>
      <c r="K96" s="258"/>
      <c r="L96" s="258"/>
      <c r="M96" s="258"/>
      <c r="N96" s="258"/>
      <c r="O96" s="258"/>
      <c r="P96" s="258"/>
      <c r="Q96" s="258"/>
    </row>
    <row r="97" spans="1:17" ht="15" thickBot="1">
      <c r="A97" s="4">
        <f>Davalianeba!A97</f>
        <v>413</v>
      </c>
      <c r="B97" s="43" t="str">
        <f>Davalianeba!B97</f>
        <v>აბაიშვილი</v>
      </c>
      <c r="C97" s="245"/>
      <c r="D97" s="260">
        <f t="shared" si="1"/>
        <v>0</v>
      </c>
      <c r="E97" s="258">
        <v>0</v>
      </c>
      <c r="F97" s="257">
        <v>0</v>
      </c>
      <c r="G97" s="257">
        <v>0</v>
      </c>
      <c r="H97" s="258">
        <v>0</v>
      </c>
      <c r="I97" s="258"/>
      <c r="J97" s="258"/>
      <c r="K97" s="258"/>
      <c r="L97" s="258"/>
      <c r="M97" s="258"/>
      <c r="N97" s="258"/>
      <c r="O97" s="258"/>
      <c r="P97" s="258"/>
      <c r="Q97" s="258"/>
    </row>
    <row r="98" spans="1:17" ht="15" thickBot="1">
      <c r="A98" s="4">
        <f>Davalianeba!A98</f>
        <v>414</v>
      </c>
      <c r="B98" s="43" t="str">
        <f>Davalianeba!B98</f>
        <v>ლ.გური</v>
      </c>
      <c r="C98" s="245"/>
      <c r="D98" s="260">
        <f t="shared" si="1"/>
        <v>0</v>
      </c>
      <c r="E98" s="258">
        <v>0</v>
      </c>
      <c r="F98" s="257">
        <v>0</v>
      </c>
      <c r="G98" s="257">
        <v>0</v>
      </c>
      <c r="H98" s="258">
        <v>0</v>
      </c>
      <c r="I98" s="258"/>
      <c r="J98" s="258"/>
      <c r="K98" s="258"/>
      <c r="L98" s="258"/>
      <c r="M98" s="258"/>
      <c r="N98" s="258"/>
      <c r="O98" s="258"/>
      <c r="P98" s="258"/>
      <c r="Q98" s="258"/>
    </row>
    <row r="99" spans="1:17" ht="15" thickBot="1">
      <c r="A99" s="4">
        <f>Davalianeba!A99</f>
        <v>415</v>
      </c>
      <c r="B99" s="43" t="str">
        <f>Davalianeba!B99</f>
        <v>ი.გური</v>
      </c>
      <c r="C99" s="245"/>
      <c r="D99" s="260">
        <f t="shared" si="1"/>
        <v>0</v>
      </c>
      <c r="E99" s="258">
        <v>0</v>
      </c>
      <c r="F99" s="257">
        <v>0</v>
      </c>
      <c r="G99" s="257">
        <v>0</v>
      </c>
      <c r="H99" s="258">
        <v>0</v>
      </c>
      <c r="I99" s="258"/>
      <c r="J99" s="258"/>
      <c r="K99" s="258"/>
      <c r="L99" s="258"/>
      <c r="M99" s="258"/>
      <c r="N99" s="258"/>
      <c r="O99" s="258"/>
      <c r="P99" s="258"/>
      <c r="Q99" s="258"/>
    </row>
    <row r="100" spans="1:17" ht="15" thickBot="1">
      <c r="A100" s="4">
        <f>Davalianeba!A100</f>
        <v>416</v>
      </c>
      <c r="B100" s="43" t="str">
        <f>Davalianeba!B100</f>
        <v>დ.გური</v>
      </c>
      <c r="C100" s="245"/>
      <c r="D100" s="260">
        <f t="shared" si="1"/>
        <v>268</v>
      </c>
      <c r="E100" s="258">
        <v>2475</v>
      </c>
      <c r="F100" s="257">
        <v>2691</v>
      </c>
      <c r="G100" s="257">
        <v>2743</v>
      </c>
      <c r="H100" s="258">
        <v>2743</v>
      </c>
      <c r="I100" s="258"/>
      <c r="J100" s="258"/>
      <c r="K100" s="258"/>
      <c r="L100" s="258"/>
      <c r="M100" s="258"/>
      <c r="N100" s="258"/>
      <c r="O100" s="258"/>
      <c r="P100" s="258"/>
      <c r="Q100" s="258"/>
    </row>
    <row r="101" spans="1:17" ht="15" thickBot="1">
      <c r="A101" s="4">
        <f>Davalianeba!A101</f>
        <v>417</v>
      </c>
      <c r="B101" s="43" t="str">
        <f>Davalianeba!B101</f>
        <v>ალხაზიშვილი დ</v>
      </c>
      <c r="C101" s="245"/>
      <c r="D101" s="260">
        <f t="shared" si="1"/>
        <v>50</v>
      </c>
      <c r="E101" s="258">
        <v>7989</v>
      </c>
      <c r="F101" s="257">
        <v>7991</v>
      </c>
      <c r="G101" s="257">
        <v>8020</v>
      </c>
      <c r="H101" s="258">
        <v>8039</v>
      </c>
      <c r="I101" s="258"/>
      <c r="J101" s="258"/>
      <c r="K101" s="258"/>
      <c r="L101" s="258"/>
      <c r="M101" s="258"/>
      <c r="N101" s="258"/>
      <c r="O101" s="258"/>
      <c r="P101" s="258"/>
      <c r="Q101" s="258"/>
    </row>
    <row r="102" spans="1:17" ht="15" thickBot="1">
      <c r="A102" s="4">
        <f>Davalianeba!A102</f>
        <v>418</v>
      </c>
      <c r="B102" s="43" t="str">
        <f>Davalianeba!B102</f>
        <v>ფეიქრიშვილი</v>
      </c>
      <c r="C102" s="245"/>
      <c r="D102" s="260">
        <f t="shared" si="1"/>
        <v>20</v>
      </c>
      <c r="E102" s="258">
        <v>9317</v>
      </c>
      <c r="F102" s="257">
        <v>9337</v>
      </c>
      <c r="G102" s="257">
        <v>9337</v>
      </c>
      <c r="H102" s="258">
        <v>9337</v>
      </c>
      <c r="I102" s="258"/>
      <c r="J102" s="258"/>
      <c r="K102" s="258"/>
      <c r="L102" s="258"/>
      <c r="M102" s="258"/>
      <c r="N102" s="258"/>
      <c r="O102" s="258"/>
      <c r="P102" s="258"/>
      <c r="Q102" s="258"/>
    </row>
    <row r="103" spans="1:17" ht="15" thickBot="1">
      <c r="A103" s="4">
        <f>Davalianeba!A103</f>
        <v>419</v>
      </c>
      <c r="B103" s="43" t="str">
        <f>Davalianeba!B103</f>
        <v>ე.კავაძე</v>
      </c>
      <c r="C103" s="245"/>
      <c r="D103" s="260">
        <f t="shared" si="1"/>
        <v>108</v>
      </c>
      <c r="E103" s="258">
        <v>6608</v>
      </c>
      <c r="F103" s="257">
        <v>6657</v>
      </c>
      <c r="G103" s="257">
        <v>6657</v>
      </c>
      <c r="H103" s="258">
        <v>6716</v>
      </c>
      <c r="I103" s="258"/>
      <c r="J103" s="258"/>
      <c r="K103" s="258"/>
      <c r="L103" s="258"/>
      <c r="M103" s="258"/>
      <c r="N103" s="258"/>
      <c r="O103" s="258"/>
      <c r="P103" s="258"/>
      <c r="Q103" s="258"/>
    </row>
    <row r="104" spans="1:17" ht="15" thickBot="1">
      <c r="A104" s="4">
        <f>Davalianeba!A104</f>
        <v>420</v>
      </c>
      <c r="B104" s="43" t="str">
        <f>Davalianeba!B104</f>
        <v>თ.ანდრიაძე</v>
      </c>
      <c r="C104" s="245"/>
      <c r="D104" s="260">
        <f t="shared" si="1"/>
        <v>320</v>
      </c>
      <c r="E104" s="258">
        <v>7930</v>
      </c>
      <c r="F104" s="257">
        <v>7930</v>
      </c>
      <c r="G104" s="257">
        <v>8231</v>
      </c>
      <c r="H104" s="258">
        <v>8250</v>
      </c>
      <c r="I104" s="258"/>
      <c r="J104" s="258"/>
      <c r="K104" s="258"/>
      <c r="L104" s="258"/>
      <c r="M104" s="258"/>
      <c r="N104" s="258"/>
      <c r="O104" s="258"/>
      <c r="P104" s="258"/>
      <c r="Q104" s="258"/>
    </row>
    <row r="105" spans="1:17" ht="15" thickBot="1">
      <c r="A105" s="4">
        <f>Davalianeba!A105</f>
        <v>421</v>
      </c>
      <c r="B105" s="43" t="str">
        <f>Davalianeba!B105</f>
        <v>კლდიაშვილი</v>
      </c>
      <c r="C105" s="245"/>
      <c r="D105" s="260">
        <f t="shared" si="1"/>
        <v>8</v>
      </c>
      <c r="E105" s="258">
        <v>4205</v>
      </c>
      <c r="F105" s="257">
        <v>4208</v>
      </c>
      <c r="G105" s="257">
        <v>4213</v>
      </c>
      <c r="H105" s="258">
        <v>4213</v>
      </c>
      <c r="I105" s="258"/>
      <c r="J105" s="258"/>
      <c r="K105" s="258"/>
      <c r="L105" s="258"/>
      <c r="M105" s="258"/>
      <c r="N105" s="258"/>
      <c r="O105" s="258"/>
      <c r="P105" s="258"/>
      <c r="Q105" s="258"/>
    </row>
    <row r="106" spans="1:17" ht="15" thickBot="1">
      <c r="A106" s="4">
        <f>Davalianeba!A106</f>
        <v>422</v>
      </c>
      <c r="B106" s="43" t="str">
        <f>Davalianeba!B106</f>
        <v>ნ.იმნაიშვილი</v>
      </c>
      <c r="C106" s="245"/>
      <c r="D106" s="260">
        <f t="shared" si="1"/>
        <v>80</v>
      </c>
      <c r="E106" s="258">
        <v>4982</v>
      </c>
      <c r="F106" s="257">
        <v>5062</v>
      </c>
      <c r="G106" s="257">
        <v>5062</v>
      </c>
      <c r="H106" s="258">
        <v>5062</v>
      </c>
      <c r="I106" s="258"/>
      <c r="J106" s="258"/>
      <c r="K106" s="258"/>
      <c r="L106" s="258"/>
      <c r="M106" s="258"/>
      <c r="N106" s="258"/>
      <c r="O106" s="258"/>
      <c r="P106" s="258"/>
      <c r="Q106" s="258"/>
    </row>
    <row r="107" spans="1:17" ht="15" thickBot="1">
      <c r="A107" s="4">
        <f>Davalianeba!A107</f>
        <v>423</v>
      </c>
      <c r="B107" s="43" t="str">
        <f>Davalianeba!B107</f>
        <v>ლ.ანდღულაძე</v>
      </c>
      <c r="C107" s="245"/>
      <c r="D107" s="260">
        <f t="shared" si="1"/>
        <v>268</v>
      </c>
      <c r="E107" s="258">
        <v>5295</v>
      </c>
      <c r="F107" s="257">
        <v>5389</v>
      </c>
      <c r="G107" s="257">
        <v>5417</v>
      </c>
      <c r="H107" s="258">
        <v>5563</v>
      </c>
      <c r="I107" s="258"/>
      <c r="J107" s="258"/>
      <c r="K107" s="258"/>
      <c r="L107" s="258"/>
      <c r="M107" s="258"/>
      <c r="N107" s="258"/>
      <c r="O107" s="258"/>
      <c r="P107" s="258"/>
      <c r="Q107" s="258"/>
    </row>
    <row r="108" spans="1:17" ht="15" thickBot="1">
      <c r="A108" s="4">
        <f>Davalianeba!A108</f>
        <v>424</v>
      </c>
      <c r="B108" s="43" t="str">
        <f>Davalianeba!B108</f>
        <v>გ.შენგელია</v>
      </c>
      <c r="C108" s="245"/>
      <c r="D108" s="260">
        <f t="shared" si="1"/>
        <v>80</v>
      </c>
      <c r="E108" s="258">
        <v>4172</v>
      </c>
      <c r="F108" s="257">
        <v>4187</v>
      </c>
      <c r="G108" s="257">
        <v>4187</v>
      </c>
      <c r="H108" s="258">
        <v>4252</v>
      </c>
      <c r="I108" s="258"/>
      <c r="J108" s="258"/>
      <c r="K108" s="258"/>
      <c r="L108" s="258"/>
      <c r="M108" s="258"/>
      <c r="N108" s="258"/>
      <c r="O108" s="258"/>
      <c r="P108" s="258"/>
      <c r="Q108" s="258"/>
    </row>
    <row r="109" spans="1:17" ht="15" thickBot="1">
      <c r="A109" s="4">
        <f>Davalianeba!A109</f>
        <v>425</v>
      </c>
      <c r="B109" s="43" t="str">
        <f>Davalianeba!B109</f>
        <v>ა.ტაბუცაძე</v>
      </c>
      <c r="C109" s="245"/>
      <c r="D109" s="260">
        <f t="shared" si="1"/>
        <v>51</v>
      </c>
      <c r="E109" s="258">
        <v>2328</v>
      </c>
      <c r="F109" s="257">
        <v>2349</v>
      </c>
      <c r="G109" s="257">
        <v>2349</v>
      </c>
      <c r="H109" s="258">
        <v>2379</v>
      </c>
      <c r="I109" s="258"/>
      <c r="J109" s="258"/>
      <c r="K109" s="258"/>
      <c r="L109" s="258"/>
      <c r="M109" s="258"/>
      <c r="N109" s="258"/>
      <c r="O109" s="258"/>
      <c r="P109" s="258"/>
      <c r="Q109" s="258"/>
    </row>
    <row r="110" spans="1:17" ht="15" thickBot="1">
      <c r="A110" s="4">
        <f>Davalianeba!A110</f>
        <v>426</v>
      </c>
      <c r="B110" s="43" t="str">
        <f>Davalianeba!B110</f>
        <v>ა.ტაბუცაძე</v>
      </c>
      <c r="C110" s="245"/>
      <c r="D110" s="260">
        <f t="shared" si="1"/>
        <v>0</v>
      </c>
      <c r="E110" s="258">
        <v>0</v>
      </c>
      <c r="F110" s="257">
        <v>0</v>
      </c>
      <c r="G110" s="257">
        <v>0</v>
      </c>
      <c r="H110" s="258">
        <v>0</v>
      </c>
      <c r="I110" s="258"/>
      <c r="J110" s="258"/>
      <c r="K110" s="258"/>
      <c r="L110" s="258"/>
      <c r="M110" s="258"/>
      <c r="N110" s="258"/>
      <c r="O110" s="258"/>
      <c r="P110" s="258"/>
      <c r="Q110" s="258"/>
    </row>
    <row r="111" spans="1:17" ht="15" thickBot="1">
      <c r="A111" s="35">
        <f>Davalianeba!A111</f>
        <v>501</v>
      </c>
      <c r="B111" s="46" t="str">
        <f>Davalianeba!B111</f>
        <v>ნ.კალანდაძე</v>
      </c>
      <c r="C111" s="246"/>
      <c r="D111" s="260">
        <f t="shared" si="1"/>
        <v>220</v>
      </c>
      <c r="E111" s="258">
        <v>9763</v>
      </c>
      <c r="F111" s="257">
        <v>9873</v>
      </c>
      <c r="G111" s="257">
        <v>9950</v>
      </c>
      <c r="H111" s="258">
        <v>9983</v>
      </c>
      <c r="I111" s="258"/>
      <c r="J111" s="258"/>
      <c r="K111" s="258"/>
      <c r="L111" s="258"/>
      <c r="M111" s="258"/>
      <c r="N111" s="258"/>
      <c r="O111" s="258"/>
      <c r="P111" s="258"/>
      <c r="Q111" s="258"/>
    </row>
    <row r="112" spans="1:17" ht="15" thickBot="1">
      <c r="A112" s="4">
        <f>Davalianeba!A112</f>
        <v>502</v>
      </c>
      <c r="B112" s="43" t="str">
        <f>Davalianeba!B112</f>
        <v>მ.ბერიშვილი</v>
      </c>
      <c r="C112" s="245"/>
      <c r="D112" s="260">
        <f t="shared" si="1"/>
        <v>0</v>
      </c>
      <c r="E112" s="258">
        <v>3808</v>
      </c>
      <c r="F112" s="257">
        <v>3808</v>
      </c>
      <c r="G112" s="257">
        <v>3808</v>
      </c>
      <c r="H112" s="258">
        <v>3808</v>
      </c>
      <c r="I112" s="258"/>
      <c r="J112" s="258"/>
      <c r="K112" s="258"/>
      <c r="L112" s="258"/>
      <c r="M112" s="258"/>
      <c r="N112" s="258"/>
      <c r="O112" s="258"/>
      <c r="P112" s="258"/>
      <c r="Q112" s="258"/>
    </row>
    <row r="113" spans="1:17" ht="15" thickBot="1">
      <c r="A113" s="4">
        <f>Davalianeba!A113</f>
        <v>503</v>
      </c>
      <c r="B113" s="43" t="str">
        <f>Davalianeba!B113</f>
        <v>კ.ჩოჩია</v>
      </c>
      <c r="C113" s="245"/>
      <c r="D113" s="260">
        <f t="shared" si="1"/>
        <v>0</v>
      </c>
      <c r="E113" s="258">
        <v>0</v>
      </c>
      <c r="F113" s="257">
        <v>0</v>
      </c>
      <c r="G113" s="257">
        <v>0</v>
      </c>
      <c r="H113" s="258">
        <v>0</v>
      </c>
      <c r="I113" s="258"/>
      <c r="J113" s="258"/>
      <c r="K113" s="258"/>
      <c r="L113" s="258"/>
      <c r="M113" s="258"/>
      <c r="N113" s="258"/>
      <c r="O113" s="258"/>
      <c r="P113" s="258"/>
      <c r="Q113" s="258"/>
    </row>
    <row r="114" spans="1:17" ht="15" thickBot="1">
      <c r="A114" s="4">
        <f>Davalianeba!A114</f>
        <v>504</v>
      </c>
      <c r="B114" s="43" t="str">
        <f>Davalianeba!B114</f>
        <v>კ.ჩოჩია</v>
      </c>
      <c r="C114" s="245"/>
      <c r="D114" s="260">
        <f t="shared" si="1"/>
        <v>0</v>
      </c>
      <c r="E114" s="258">
        <v>5454</v>
      </c>
      <c r="F114" s="257">
        <v>5454</v>
      </c>
      <c r="G114" s="257">
        <v>5454</v>
      </c>
      <c r="H114" s="258">
        <v>5454</v>
      </c>
      <c r="I114" s="258"/>
      <c r="J114" s="258"/>
      <c r="K114" s="258"/>
      <c r="L114" s="258"/>
      <c r="M114" s="258"/>
      <c r="N114" s="258"/>
      <c r="O114" s="258"/>
      <c r="P114" s="258"/>
      <c r="Q114" s="258"/>
    </row>
    <row r="115" spans="1:17" ht="15" thickBot="1">
      <c r="A115" s="4">
        <f>Davalianeba!A115</f>
        <v>505</v>
      </c>
      <c r="B115" s="43" t="str">
        <f>Davalianeba!B115</f>
        <v>თ.კვერნაძე</v>
      </c>
      <c r="C115" s="245"/>
      <c r="D115" s="260">
        <f t="shared" si="1"/>
        <v>140</v>
      </c>
      <c r="E115" s="258">
        <v>6490</v>
      </c>
      <c r="F115" s="257">
        <v>6541</v>
      </c>
      <c r="G115" s="257">
        <v>6611</v>
      </c>
      <c r="H115" s="258">
        <v>6630</v>
      </c>
      <c r="I115" s="258"/>
      <c r="J115" s="258"/>
      <c r="K115" s="258"/>
      <c r="L115" s="258"/>
      <c r="M115" s="258"/>
      <c r="N115" s="258"/>
      <c r="O115" s="258"/>
      <c r="P115" s="258"/>
      <c r="Q115" s="258"/>
    </row>
    <row r="116" spans="1:17" ht="15" thickBot="1">
      <c r="A116" s="4">
        <f>Davalianeba!A116</f>
        <v>506</v>
      </c>
      <c r="B116" s="43" t="str">
        <f>Davalianeba!B116</f>
        <v>xuciSvili l.</v>
      </c>
      <c r="C116" s="245"/>
      <c r="D116" s="260">
        <f t="shared" si="1"/>
        <v>3</v>
      </c>
      <c r="E116" s="258">
        <v>4705</v>
      </c>
      <c r="F116" s="257">
        <v>4705</v>
      </c>
      <c r="G116" s="257">
        <v>4708</v>
      </c>
      <c r="H116" s="258">
        <v>4708</v>
      </c>
      <c r="I116" s="258"/>
      <c r="J116" s="258"/>
      <c r="K116" s="258"/>
      <c r="L116" s="258"/>
      <c r="M116" s="258"/>
      <c r="N116" s="258"/>
      <c r="O116" s="258"/>
      <c r="P116" s="258"/>
      <c r="Q116" s="258"/>
    </row>
    <row r="117" spans="1:17" ht="15" thickBot="1">
      <c r="A117" s="4">
        <f>Davalianeba!A117</f>
        <v>507</v>
      </c>
      <c r="B117" s="43" t="str">
        <f>Davalianeba!B117</f>
        <v>დ.მაღლაკელიძე</v>
      </c>
      <c r="C117" s="245"/>
      <c r="D117" s="260">
        <f t="shared" si="1"/>
        <v>14</v>
      </c>
      <c r="E117" s="258">
        <v>5592</v>
      </c>
      <c r="F117" s="257">
        <v>5592</v>
      </c>
      <c r="G117" s="257">
        <v>5606</v>
      </c>
      <c r="H117" s="258">
        <v>5606</v>
      </c>
      <c r="I117" s="258"/>
      <c r="J117" s="258"/>
      <c r="K117" s="258"/>
      <c r="L117" s="258"/>
      <c r="M117" s="258"/>
      <c r="N117" s="258"/>
      <c r="O117" s="258"/>
      <c r="P117" s="258"/>
      <c r="Q117" s="258"/>
    </row>
    <row r="118" spans="1:17" ht="15" thickBot="1">
      <c r="A118" s="4">
        <f>Davalianeba!A118</f>
        <v>508</v>
      </c>
      <c r="B118" s="43" t="str">
        <f>Davalianeba!B118</f>
        <v>ვ.ნარდიელო</v>
      </c>
      <c r="C118" s="245"/>
      <c r="D118" s="260">
        <f t="shared" si="1"/>
        <v>0</v>
      </c>
      <c r="E118" s="258">
        <v>4325</v>
      </c>
      <c r="F118" s="257">
        <v>4325</v>
      </c>
      <c r="G118" s="257">
        <v>4325</v>
      </c>
      <c r="H118" s="258">
        <v>4325</v>
      </c>
      <c r="I118" s="258"/>
      <c r="J118" s="258"/>
      <c r="K118" s="258"/>
      <c r="L118" s="258"/>
      <c r="M118" s="258"/>
      <c r="N118" s="258"/>
      <c r="O118" s="258"/>
      <c r="P118" s="258"/>
      <c r="Q118" s="258"/>
    </row>
    <row r="119" spans="1:17" ht="15" thickBot="1">
      <c r="A119" s="4">
        <f>Davalianeba!A119</f>
        <v>509</v>
      </c>
      <c r="B119" s="43" t="str">
        <f>Davalianeba!B119</f>
        <v>ნ.ბუაძე</v>
      </c>
      <c r="C119" s="245"/>
      <c r="D119" s="260">
        <f t="shared" si="1"/>
        <v>0</v>
      </c>
      <c r="E119" s="258">
        <v>5168</v>
      </c>
      <c r="F119" s="257">
        <v>5168</v>
      </c>
      <c r="G119" s="257">
        <v>5168</v>
      </c>
      <c r="H119" s="258">
        <v>5168</v>
      </c>
      <c r="I119" s="258"/>
      <c r="J119" s="258"/>
      <c r="K119" s="258"/>
      <c r="L119" s="258"/>
      <c r="M119" s="258"/>
      <c r="N119" s="258"/>
      <c r="O119" s="258"/>
      <c r="P119" s="258"/>
      <c r="Q119" s="258"/>
    </row>
    <row r="120" spans="1:17" ht="15" thickBot="1">
      <c r="A120" s="4">
        <f>Davalianeba!A120</f>
        <v>510</v>
      </c>
      <c r="B120" s="43" t="str">
        <f>Davalianeba!B120</f>
        <v>ჩოჩია</v>
      </c>
      <c r="C120" s="245"/>
      <c r="D120" s="260">
        <f t="shared" si="1"/>
        <v>17</v>
      </c>
      <c r="E120" s="258">
        <v>3357</v>
      </c>
      <c r="F120" s="257">
        <v>3373</v>
      </c>
      <c r="G120" s="257">
        <v>3373</v>
      </c>
      <c r="H120" s="258">
        <v>3374</v>
      </c>
      <c r="I120" s="258"/>
      <c r="J120" s="258"/>
      <c r="K120" s="258"/>
      <c r="L120" s="258"/>
      <c r="M120" s="258"/>
      <c r="N120" s="258"/>
      <c r="O120" s="258"/>
      <c r="P120" s="258"/>
      <c r="Q120" s="258"/>
    </row>
    <row r="121" spans="1:17" ht="15" thickBot="1">
      <c r="A121" s="4">
        <f>Davalianeba!A121</f>
        <v>511</v>
      </c>
      <c r="B121" s="43" t="str">
        <f>Davalianeba!B121</f>
        <v>ჩოჩია</v>
      </c>
      <c r="C121" s="245"/>
      <c r="D121" s="260">
        <f t="shared" si="1"/>
        <v>0</v>
      </c>
      <c r="E121" s="258">
        <v>0</v>
      </c>
      <c r="F121" s="257">
        <v>0</v>
      </c>
      <c r="G121" s="257">
        <v>0</v>
      </c>
      <c r="H121" s="258">
        <v>0</v>
      </c>
      <c r="I121" s="258"/>
      <c r="J121" s="258"/>
      <c r="K121" s="258"/>
      <c r="L121" s="258"/>
      <c r="M121" s="258"/>
      <c r="N121" s="258"/>
      <c r="O121" s="258"/>
      <c r="P121" s="258"/>
      <c r="Q121" s="258"/>
    </row>
    <row r="122" spans="1:17" ht="15" thickBot="1">
      <c r="A122" s="4">
        <f>Davalianeba!A122</f>
        <v>512</v>
      </c>
      <c r="B122" s="43" t="str">
        <f>Davalianeba!B122</f>
        <v>გ.ქუთათელაძე</v>
      </c>
      <c r="C122" s="245"/>
      <c r="D122" s="260">
        <f t="shared" si="1"/>
        <v>0</v>
      </c>
      <c r="E122" s="258">
        <v>2204</v>
      </c>
      <c r="F122" s="257">
        <v>2204</v>
      </c>
      <c r="G122" s="257">
        <v>2204</v>
      </c>
      <c r="H122" s="258">
        <v>2204</v>
      </c>
      <c r="I122" s="258"/>
      <c r="J122" s="258"/>
      <c r="K122" s="258"/>
      <c r="L122" s="258"/>
      <c r="M122" s="258"/>
      <c r="N122" s="258"/>
      <c r="O122" s="258"/>
      <c r="P122" s="258"/>
      <c r="Q122" s="258"/>
    </row>
    <row r="123" spans="1:17" ht="15" thickBot="1">
      <c r="A123" s="4">
        <f>Davalianeba!A123</f>
        <v>513</v>
      </c>
      <c r="B123" s="43" t="str">
        <f>Davalianeba!B123</f>
        <v>გ.ქუთათელაძე</v>
      </c>
      <c r="C123" s="245"/>
      <c r="D123" s="260">
        <f t="shared" si="1"/>
        <v>0</v>
      </c>
      <c r="E123" s="258">
        <v>954</v>
      </c>
      <c r="F123" s="257">
        <v>954</v>
      </c>
      <c r="G123" s="257">
        <v>954</v>
      </c>
      <c r="H123" s="258">
        <v>954</v>
      </c>
      <c r="I123" s="258"/>
      <c r="J123" s="258"/>
      <c r="K123" s="258"/>
      <c r="L123" s="258"/>
      <c r="M123" s="258"/>
      <c r="N123" s="258"/>
      <c r="O123" s="258"/>
      <c r="P123" s="258"/>
      <c r="Q123" s="258"/>
    </row>
    <row r="124" spans="1:17" ht="15" thickBot="1">
      <c r="A124" s="4">
        <f>Davalianeba!A124</f>
        <v>514</v>
      </c>
      <c r="B124" s="43" t="str">
        <f>Davalianeba!B124</f>
        <v>მ.ნაცვლიშვილი</v>
      </c>
      <c r="C124" s="245"/>
      <c r="D124" s="260">
        <f t="shared" si="1"/>
        <v>42</v>
      </c>
      <c r="E124" s="258">
        <v>5652</v>
      </c>
      <c r="F124" s="257">
        <v>5694</v>
      </c>
      <c r="G124" s="257">
        <v>5694</v>
      </c>
      <c r="H124" s="258">
        <v>5694</v>
      </c>
      <c r="I124" s="258"/>
      <c r="J124" s="258"/>
      <c r="K124" s="258"/>
      <c r="L124" s="258"/>
      <c r="M124" s="258"/>
      <c r="N124" s="258"/>
      <c r="O124" s="258"/>
      <c r="P124" s="258"/>
      <c r="Q124" s="258"/>
    </row>
    <row r="125" spans="1:17" ht="15" thickBot="1">
      <c r="A125" s="4">
        <f>Davalianeba!A125</f>
        <v>515</v>
      </c>
      <c r="B125" s="43" t="str">
        <f>Davalianeba!B125</f>
        <v>კანდელაკი</v>
      </c>
      <c r="C125" s="245"/>
      <c r="D125" s="260">
        <f t="shared" si="1"/>
        <v>0</v>
      </c>
      <c r="E125" s="258">
        <v>4480</v>
      </c>
      <c r="F125" s="257">
        <v>4480</v>
      </c>
      <c r="G125" s="257">
        <v>4480</v>
      </c>
      <c r="H125" s="258">
        <v>4480</v>
      </c>
      <c r="I125" s="258"/>
      <c r="J125" s="258"/>
      <c r="K125" s="258"/>
      <c r="L125" s="258"/>
      <c r="M125" s="258"/>
      <c r="N125" s="258"/>
      <c r="O125" s="258"/>
      <c r="P125" s="258"/>
      <c r="Q125" s="258"/>
    </row>
    <row r="126" spans="1:17" ht="15" thickBot="1">
      <c r="A126" s="4">
        <f>Davalianeba!A126</f>
        <v>516</v>
      </c>
      <c r="B126" s="43" t="str">
        <f>Davalianeba!B126</f>
        <v>ჯ ჯანაშია.ხ.რცხილაძე</v>
      </c>
      <c r="C126" s="245"/>
      <c r="D126" s="260">
        <f t="shared" si="1"/>
        <v>0</v>
      </c>
      <c r="E126" s="258">
        <v>5691</v>
      </c>
      <c r="F126" s="257">
        <v>5691</v>
      </c>
      <c r="G126" s="257">
        <v>5691</v>
      </c>
      <c r="H126" s="258">
        <v>5691</v>
      </c>
      <c r="I126" s="258"/>
      <c r="J126" s="258"/>
      <c r="K126" s="258"/>
      <c r="L126" s="258"/>
      <c r="M126" s="258"/>
      <c r="N126" s="258"/>
      <c r="O126" s="258"/>
      <c r="P126" s="258"/>
      <c r="Q126" s="258"/>
    </row>
    <row r="127" spans="1:17" ht="15" thickBot="1">
      <c r="A127" s="4">
        <f>Davalianeba!A127</f>
        <v>517</v>
      </c>
      <c r="B127" s="43" t="str">
        <f>Davalianeba!B127</f>
        <v>გაბრიჩიძე ვახტანგი</v>
      </c>
      <c r="C127" s="245"/>
      <c r="D127" s="260">
        <f t="shared" si="1"/>
        <v>0</v>
      </c>
      <c r="E127" s="258">
        <v>1589</v>
      </c>
      <c r="F127" s="257">
        <v>1589</v>
      </c>
      <c r="G127" s="257">
        <v>1589</v>
      </c>
      <c r="H127" s="258">
        <v>1589</v>
      </c>
      <c r="I127" s="258"/>
      <c r="J127" s="258"/>
      <c r="K127" s="258"/>
      <c r="L127" s="258"/>
      <c r="M127" s="258"/>
      <c r="N127" s="258"/>
      <c r="O127" s="258"/>
      <c r="P127" s="258"/>
      <c r="Q127" s="258"/>
    </row>
    <row r="128" spans="1:17" ht="15" thickBot="1">
      <c r="A128" s="4">
        <f>Davalianeba!A128</f>
        <v>518</v>
      </c>
      <c r="B128" s="43" t="str">
        <f>Davalianeba!B128</f>
        <v>გაბრიჩიძე ვახტანგი</v>
      </c>
      <c r="C128" s="245"/>
      <c r="D128" s="260">
        <f t="shared" si="1"/>
        <v>0</v>
      </c>
      <c r="E128" s="258">
        <v>0</v>
      </c>
      <c r="F128" s="257">
        <v>0</v>
      </c>
      <c r="G128" s="257">
        <v>0</v>
      </c>
      <c r="H128" s="258">
        <v>0</v>
      </c>
      <c r="I128" s="258"/>
      <c r="J128" s="258"/>
      <c r="K128" s="258"/>
      <c r="L128" s="258"/>
      <c r="M128" s="258"/>
      <c r="N128" s="258"/>
      <c r="O128" s="258"/>
      <c r="P128" s="258"/>
      <c r="Q128" s="258"/>
    </row>
    <row r="129" spans="1:17" ht="15" thickBot="1">
      <c r="A129" s="4">
        <f>Davalianeba!A129</f>
        <v>519</v>
      </c>
      <c r="B129" s="43" t="str">
        <f>Davalianeba!B129</f>
        <v>თსეფერთელაძე-გუნცაძე</v>
      </c>
      <c r="C129" s="245"/>
      <c r="D129" s="260">
        <f t="shared" si="1"/>
        <v>308</v>
      </c>
      <c r="E129" s="258">
        <v>7530</v>
      </c>
      <c r="F129" s="257">
        <v>7612</v>
      </c>
      <c r="G129" s="257">
        <v>7767</v>
      </c>
      <c r="H129" s="258">
        <v>7838</v>
      </c>
      <c r="I129" s="258"/>
      <c r="J129" s="258"/>
      <c r="K129" s="258"/>
      <c r="L129" s="258"/>
      <c r="M129" s="258"/>
      <c r="N129" s="258"/>
      <c r="O129" s="258"/>
      <c r="P129" s="258"/>
      <c r="Q129" s="258"/>
    </row>
    <row r="130" spans="1:17" ht="15" thickBot="1">
      <c r="A130" s="4">
        <f>Davalianeba!A130</f>
        <v>520</v>
      </c>
      <c r="B130" s="43" t="str">
        <f>Davalianeba!B130</f>
        <v>თ.სეფერთელეძე-გუნცაძე</v>
      </c>
      <c r="C130" s="245"/>
      <c r="D130" s="260">
        <f t="shared" si="1"/>
        <v>0</v>
      </c>
      <c r="E130" s="258">
        <v>0</v>
      </c>
      <c r="F130" s="257">
        <v>0</v>
      </c>
      <c r="G130" s="257">
        <v>0</v>
      </c>
      <c r="H130" s="258">
        <v>0</v>
      </c>
      <c r="I130" s="258"/>
      <c r="J130" s="258"/>
      <c r="K130" s="258"/>
      <c r="L130" s="258"/>
      <c r="M130" s="258"/>
      <c r="N130" s="258"/>
      <c r="O130" s="258"/>
      <c r="P130" s="258"/>
      <c r="Q130" s="258"/>
    </row>
    <row r="131" spans="1:17" ht="15" thickBot="1">
      <c r="A131" s="4">
        <f>Davalianeba!A131</f>
        <v>521</v>
      </c>
      <c r="B131" s="43" t="str">
        <f>Davalianeba!B131</f>
        <v>მ.ასათიანი</v>
      </c>
      <c r="C131" s="245"/>
      <c r="D131" s="260">
        <f t="shared" si="1"/>
        <v>57</v>
      </c>
      <c r="E131" s="258">
        <v>1838</v>
      </c>
      <c r="F131" s="257">
        <v>1883</v>
      </c>
      <c r="G131" s="257">
        <v>1895</v>
      </c>
      <c r="H131" s="258">
        <v>1895</v>
      </c>
      <c r="I131" s="258"/>
      <c r="J131" s="258"/>
      <c r="K131" s="258"/>
      <c r="L131" s="258"/>
      <c r="M131" s="258"/>
      <c r="N131" s="258"/>
      <c r="O131" s="258"/>
      <c r="P131" s="258"/>
      <c r="Q131" s="258"/>
    </row>
    <row r="132" spans="1:17" ht="15" thickBot="1">
      <c r="A132" s="4">
        <f>Davalianeba!A132</f>
        <v>522</v>
      </c>
      <c r="B132" s="43" t="str">
        <f>Davalianeba!B132</f>
        <v>მ.კილაძე</v>
      </c>
      <c r="C132" s="245"/>
      <c r="D132" s="260">
        <f t="shared" si="1"/>
        <v>54</v>
      </c>
      <c r="E132" s="258">
        <v>2403</v>
      </c>
      <c r="F132" s="257">
        <v>2414</v>
      </c>
      <c r="G132" s="257">
        <v>2457</v>
      </c>
      <c r="H132" s="258">
        <v>2457</v>
      </c>
      <c r="I132" s="258"/>
      <c r="J132" s="258"/>
      <c r="K132" s="258"/>
      <c r="L132" s="258"/>
      <c r="M132" s="258"/>
      <c r="N132" s="258"/>
      <c r="O132" s="258"/>
      <c r="P132" s="258"/>
      <c r="Q132" s="258"/>
    </row>
    <row r="133" spans="1:17" ht="15" thickBot="1">
      <c r="A133" s="4">
        <f>Davalianeba!A133</f>
        <v>523</v>
      </c>
      <c r="B133" s="43" t="str">
        <f>Davalianeba!B133</f>
        <v>ნ.ჯანელიძე</v>
      </c>
      <c r="C133" s="245"/>
      <c r="D133" s="260">
        <f t="shared" si="1"/>
        <v>565</v>
      </c>
      <c r="E133" s="258">
        <v>11329</v>
      </c>
      <c r="F133" s="257">
        <v>11813</v>
      </c>
      <c r="G133" s="257">
        <v>11865</v>
      </c>
      <c r="H133" s="258">
        <v>11894</v>
      </c>
      <c r="I133" s="258"/>
      <c r="J133" s="258"/>
      <c r="K133" s="258"/>
      <c r="L133" s="258"/>
      <c r="M133" s="258"/>
      <c r="N133" s="258"/>
      <c r="O133" s="258"/>
      <c r="P133" s="258"/>
      <c r="Q133" s="258"/>
    </row>
    <row r="134" spans="1:17" ht="15" thickBot="1">
      <c r="A134" s="4">
        <f>Davalianeba!A134</f>
        <v>524</v>
      </c>
      <c r="B134" s="43" t="str">
        <f>Davalianeba!B134</f>
        <v>qeTiSvili i</v>
      </c>
      <c r="C134" s="245"/>
      <c r="D134" s="260">
        <f t="shared" si="1"/>
        <v>0</v>
      </c>
      <c r="E134" s="258">
        <v>0</v>
      </c>
      <c r="F134" s="257">
        <v>0</v>
      </c>
      <c r="G134" s="257">
        <v>0</v>
      </c>
      <c r="H134" s="258">
        <v>0</v>
      </c>
      <c r="I134" s="258"/>
      <c r="J134" s="258"/>
      <c r="K134" s="258"/>
      <c r="L134" s="258"/>
      <c r="M134" s="258"/>
      <c r="N134" s="258"/>
      <c r="O134" s="258"/>
      <c r="P134" s="258"/>
      <c r="Q134" s="258"/>
    </row>
    <row r="135" spans="1:17" ht="15" thickBot="1">
      <c r="A135" s="4">
        <f>Davalianeba!A135</f>
        <v>525</v>
      </c>
      <c r="B135" s="43" t="str">
        <f>Davalianeba!B135</f>
        <v>ხოლუაშვილი ი</v>
      </c>
      <c r="C135" s="245"/>
      <c r="D135" s="260">
        <f t="shared" si="1"/>
        <v>63</v>
      </c>
      <c r="E135" s="258">
        <v>8607</v>
      </c>
      <c r="F135" s="257">
        <v>8607</v>
      </c>
      <c r="G135" s="257">
        <v>8670</v>
      </c>
      <c r="H135" s="258">
        <v>8670</v>
      </c>
      <c r="I135" s="258"/>
      <c r="J135" s="258"/>
      <c r="K135" s="258"/>
      <c r="L135" s="258"/>
      <c r="M135" s="258"/>
      <c r="N135" s="258"/>
      <c r="O135" s="258"/>
      <c r="P135" s="258"/>
      <c r="Q135" s="258"/>
    </row>
    <row r="136" spans="1:17" ht="15" thickBot="1">
      <c r="A136" s="4">
        <f>Davalianeba!A136</f>
        <v>526</v>
      </c>
      <c r="B136" s="43" t="str">
        <f>Davalianeba!B136</f>
        <v>ი.ჯინჭველაძე</v>
      </c>
      <c r="C136" s="245"/>
      <c r="D136" s="260">
        <f t="shared" si="1"/>
        <v>0</v>
      </c>
      <c r="E136" s="258">
        <v>5519</v>
      </c>
      <c r="F136" s="257">
        <v>5519</v>
      </c>
      <c r="G136" s="257">
        <v>5519</v>
      </c>
      <c r="H136" s="258">
        <v>5519</v>
      </c>
      <c r="I136" s="258"/>
      <c r="J136" s="258"/>
      <c r="K136" s="258"/>
      <c r="L136" s="258"/>
      <c r="M136" s="258"/>
      <c r="N136" s="258"/>
      <c r="O136" s="258"/>
      <c r="P136" s="258"/>
      <c r="Q136" s="258"/>
    </row>
    <row r="137" spans="1:17" ht="15" thickBot="1">
      <c r="A137" s="4">
        <f>Davalianeba!A137</f>
        <v>527</v>
      </c>
      <c r="B137" s="43" t="str">
        <f>Davalianeba!B137</f>
        <v>თ.ოდიშარია</v>
      </c>
      <c r="C137" s="245"/>
      <c r="D137" s="260">
        <f aca="true" t="shared" si="2" ref="D137:D149">IF((F137-E137)&gt;0,(F137-E137),0)+IF((G137-F137)&gt;0,(G137-F137),0)+IF((H137-G137)&gt;0,(H137-G137),0)+IF((I137-H137)&gt;0,(I137-H137),0)+IF((J137-I137)&gt;0,(J137-I137),0)+IF((K137-J137)&gt;0,(K137-J137),0)+IF((L137-K137)&gt;0,(L137-K137),0)+IF((M137-L137)&gt;0,(M137-L137),0)+IF((N137-M137)&gt;0,(N137-M137),0)+IF((O137-N137)&gt;0,(O137-N137),0)+IF((P137-O137)&gt;0,(P137-O137),0)+IF((Q137-P137)&gt;0,(Q137-P137))</f>
        <v>41</v>
      </c>
      <c r="E137" s="258">
        <v>7029</v>
      </c>
      <c r="F137" s="257">
        <v>7050</v>
      </c>
      <c r="G137" s="257">
        <v>7055</v>
      </c>
      <c r="H137" s="258">
        <v>7070</v>
      </c>
      <c r="I137" s="258"/>
      <c r="J137" s="258"/>
      <c r="K137" s="258"/>
      <c r="L137" s="258"/>
      <c r="M137" s="258"/>
      <c r="N137" s="258"/>
      <c r="O137" s="258"/>
      <c r="P137" s="258"/>
      <c r="Q137" s="258"/>
    </row>
    <row r="138" spans="1:17" ht="15" thickBot="1">
      <c r="A138" s="4">
        <f>Davalianeba!A138</f>
        <v>528</v>
      </c>
      <c r="B138" s="43" t="str">
        <f>Davalianeba!B138</f>
        <v>ს.მეგენეიშვილი</v>
      </c>
      <c r="C138" s="245"/>
      <c r="D138" s="260">
        <f t="shared" si="2"/>
        <v>107</v>
      </c>
      <c r="E138" s="258">
        <v>11329</v>
      </c>
      <c r="F138" s="257">
        <v>11382</v>
      </c>
      <c r="G138" s="257">
        <v>11416</v>
      </c>
      <c r="H138" s="258">
        <v>11436</v>
      </c>
      <c r="I138" s="258"/>
      <c r="J138" s="258"/>
      <c r="K138" s="258"/>
      <c r="L138" s="258"/>
      <c r="M138" s="258"/>
      <c r="N138" s="258"/>
      <c r="O138" s="258"/>
      <c r="P138" s="258"/>
      <c r="Q138" s="258"/>
    </row>
    <row r="139" spans="1:17" ht="15" thickBot="1">
      <c r="A139" s="4">
        <f>Davalianeba!A139</f>
        <v>529</v>
      </c>
      <c r="B139" s="43" t="str">
        <f>Davalianeba!B139</f>
        <v>მ.პაპიძე</v>
      </c>
      <c r="C139" s="245"/>
      <c r="D139" s="260">
        <f t="shared" si="2"/>
        <v>1083</v>
      </c>
      <c r="E139" s="258">
        <v>2996</v>
      </c>
      <c r="F139" s="257">
        <v>3332</v>
      </c>
      <c r="G139" s="257">
        <v>3742</v>
      </c>
      <c r="H139" s="258">
        <v>4079</v>
      </c>
      <c r="I139" s="258"/>
      <c r="J139" s="258"/>
      <c r="K139" s="258"/>
      <c r="L139" s="258"/>
      <c r="M139" s="258"/>
      <c r="N139" s="258"/>
      <c r="O139" s="258"/>
      <c r="P139" s="258"/>
      <c r="Q139" s="258"/>
    </row>
    <row r="140" spans="1:17" ht="15" thickBot="1">
      <c r="A140" s="4">
        <f>Davalianeba!A140</f>
        <v>530</v>
      </c>
      <c r="B140" s="43" t="str">
        <f>Davalianeba!B140</f>
        <v>ნ.ბერიძე</v>
      </c>
      <c r="C140" s="245"/>
      <c r="D140" s="260">
        <f t="shared" si="2"/>
        <v>549</v>
      </c>
      <c r="E140" s="258">
        <v>5850</v>
      </c>
      <c r="F140" s="257">
        <v>6211</v>
      </c>
      <c r="G140" s="257">
        <v>6350</v>
      </c>
      <c r="H140" s="258">
        <v>6399</v>
      </c>
      <c r="I140" s="258"/>
      <c r="J140" s="258"/>
      <c r="K140" s="258"/>
      <c r="L140" s="258"/>
      <c r="M140" s="258"/>
      <c r="N140" s="258"/>
      <c r="O140" s="258"/>
      <c r="P140" s="258"/>
      <c r="Q140" s="258"/>
    </row>
    <row r="141" spans="1:17" ht="15" thickBot="1">
      <c r="A141" s="4">
        <f>Davalianeba!A141</f>
        <v>531</v>
      </c>
      <c r="B141" s="43" t="str">
        <f>Davalianeba!B141</f>
        <v>ზ.ფავლენიშვილი</v>
      </c>
      <c r="C141" s="245"/>
      <c r="D141" s="260">
        <f t="shared" si="2"/>
        <v>263</v>
      </c>
      <c r="E141" s="258">
        <v>3790</v>
      </c>
      <c r="F141" s="257">
        <v>3890</v>
      </c>
      <c r="G141" s="257">
        <v>3994</v>
      </c>
      <c r="H141" s="258">
        <v>4053</v>
      </c>
      <c r="I141" s="258"/>
      <c r="J141" s="258"/>
      <c r="K141" s="258"/>
      <c r="L141" s="258"/>
      <c r="M141" s="258"/>
      <c r="N141" s="258"/>
      <c r="O141" s="258"/>
      <c r="P141" s="258"/>
      <c r="Q141" s="258"/>
    </row>
    <row r="142" spans="1:17" ht="15" thickBot="1">
      <c r="A142" s="4">
        <f>Davalianeba!A142</f>
        <v>532</v>
      </c>
      <c r="B142" s="43" t="str">
        <f>Davalianeba!B142</f>
        <v>თ.ბაკურიძე</v>
      </c>
      <c r="C142" s="245"/>
      <c r="D142" s="260">
        <f t="shared" si="2"/>
        <v>89</v>
      </c>
      <c r="E142" s="258">
        <v>4016</v>
      </c>
      <c r="F142" s="257">
        <v>4016</v>
      </c>
      <c r="G142" s="257">
        <v>4105</v>
      </c>
      <c r="H142" s="258">
        <v>4105</v>
      </c>
      <c r="I142" s="258"/>
      <c r="J142" s="258"/>
      <c r="K142" s="258"/>
      <c r="L142" s="258"/>
      <c r="M142" s="258"/>
      <c r="N142" s="258"/>
      <c r="O142" s="258"/>
      <c r="P142" s="258"/>
      <c r="Q142" s="258"/>
    </row>
    <row r="143" spans="1:17" ht="15" thickBot="1">
      <c r="A143" s="37" t="str">
        <f>Davalianeba!A143</f>
        <v> </v>
      </c>
      <c r="B143" s="47" t="str">
        <f>Davalianeba!B143</f>
        <v> </v>
      </c>
      <c r="C143" s="247"/>
      <c r="D143" s="260">
        <f t="shared" si="2"/>
        <v>0</v>
      </c>
      <c r="E143" s="258"/>
      <c r="F143" s="257"/>
      <c r="G143" s="257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</row>
    <row r="144" spans="1:17" ht="15" thickBot="1">
      <c r="A144" s="63" t="str">
        <f>Davalianeba!A144</f>
        <v>kz 1</v>
      </c>
      <c r="B144" s="64" t="str">
        <f>Davalianeba!B144</f>
        <v>ბილაინი</v>
      </c>
      <c r="C144" s="248"/>
      <c r="D144" s="260">
        <f t="shared" si="2"/>
        <v>9075</v>
      </c>
      <c r="E144" s="258">
        <v>91690</v>
      </c>
      <c r="F144" s="257">
        <v>94860</v>
      </c>
      <c r="G144" s="257">
        <v>97868</v>
      </c>
      <c r="H144" s="258">
        <v>100765</v>
      </c>
      <c r="I144" s="258"/>
      <c r="J144" s="258"/>
      <c r="K144" s="258"/>
      <c r="L144" s="258"/>
      <c r="M144" s="258"/>
      <c r="N144" s="258"/>
      <c r="O144" s="258"/>
      <c r="P144" s="258"/>
      <c r="Q144" s="258"/>
    </row>
    <row r="145" spans="1:17" ht="15" thickBot="1">
      <c r="A145" s="37" t="str">
        <f>Davalianeba!A145</f>
        <v>kz2</v>
      </c>
      <c r="B145" s="47">
        <f>Davalianeba!B145</f>
        <v>0</v>
      </c>
      <c r="C145" s="247"/>
      <c r="D145" s="260">
        <f t="shared" si="2"/>
        <v>0</v>
      </c>
      <c r="E145" s="258"/>
      <c r="F145" s="257">
        <v>0</v>
      </c>
      <c r="G145" s="257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</row>
    <row r="146" spans="1:17" ht="15" thickBot="1">
      <c r="A146" s="37" t="str">
        <f>Davalianeba!A146</f>
        <v>kz 3</v>
      </c>
      <c r="B146" s="47">
        <f>Davalianeba!B146</f>
        <v>0</v>
      </c>
      <c r="C146" s="247"/>
      <c r="D146" s="260">
        <f t="shared" si="2"/>
        <v>0</v>
      </c>
      <c r="E146" s="258"/>
      <c r="F146" s="257">
        <v>0</v>
      </c>
      <c r="G146" s="257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</row>
    <row r="147" spans="1:17" ht="15" thickBot="1">
      <c r="A147" s="37" t="s">
        <v>262</v>
      </c>
      <c r="B147" s="265" t="str">
        <f>Davalianeba!B147</f>
        <v>MAGTI </v>
      </c>
      <c r="C147" s="247"/>
      <c r="D147" s="260">
        <f t="shared" si="2"/>
        <v>11386</v>
      </c>
      <c r="E147" s="258">
        <v>235184</v>
      </c>
      <c r="F147" s="257">
        <v>239157</v>
      </c>
      <c r="G147" s="257">
        <v>242983</v>
      </c>
      <c r="H147" s="258">
        <v>246570</v>
      </c>
      <c r="I147" s="258"/>
      <c r="J147" s="258"/>
      <c r="K147" s="258"/>
      <c r="L147" s="258"/>
      <c r="M147" s="258"/>
      <c r="N147" s="258"/>
      <c r="O147" s="258"/>
      <c r="P147" s="258"/>
      <c r="Q147" s="258"/>
    </row>
    <row r="148" spans="1:17" ht="15" thickBot="1">
      <c r="A148" s="37" t="str">
        <f>Davalianeba!A148</f>
        <v>kz 5</v>
      </c>
      <c r="B148" s="269" t="str">
        <f>Davalianeba!B148</f>
        <v>GeoCell</v>
      </c>
      <c r="C148" s="247"/>
      <c r="D148" s="260">
        <v>10542</v>
      </c>
      <c r="E148" s="258">
        <v>262770</v>
      </c>
      <c r="F148" s="257">
        <v>266556</v>
      </c>
      <c r="G148" s="257">
        <v>270135</v>
      </c>
      <c r="H148" s="258">
        <v>273312</v>
      </c>
      <c r="I148" s="258"/>
      <c r="J148" s="258"/>
      <c r="K148" s="258"/>
      <c r="L148" s="258"/>
      <c r="M148" s="258"/>
      <c r="N148" s="258"/>
      <c r="O148" s="258"/>
      <c r="P148" s="258"/>
      <c r="Q148" s="258"/>
    </row>
    <row r="149" spans="1:17" ht="15" thickBot="1">
      <c r="A149" s="37">
        <f>Davalianeba!A149</f>
        <v>0</v>
      </c>
      <c r="B149" s="47">
        <f>Davalianeba!B149</f>
        <v>0</v>
      </c>
      <c r="C149" s="247"/>
      <c r="D149" s="261">
        <f t="shared" si="2"/>
        <v>0</v>
      </c>
      <c r="E149" s="262"/>
      <c r="F149" s="257"/>
      <c r="G149" s="257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</row>
    <row r="150" spans="1:17" ht="15">
      <c r="A150" s="36"/>
      <c r="B150" s="53" t="s">
        <v>37</v>
      </c>
      <c r="C150" s="53"/>
      <c r="D150" s="14">
        <f>SUM(D7:D149)</f>
        <v>50281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4:16" ht="15">
      <c r="D151" s="2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5">
      <c r="A152" s="9"/>
      <c r="B152" s="48"/>
      <c r="C152" s="48"/>
      <c r="D152" s="40"/>
      <c r="E152" s="41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5">
      <c r="A153" s="321"/>
      <c r="B153" s="322"/>
      <c r="C153" s="236"/>
      <c r="D153" s="40"/>
      <c r="E153" s="41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5">
      <c r="A154" s="9"/>
      <c r="B154" s="48"/>
      <c r="C154" s="48"/>
      <c r="D154" s="40"/>
      <c r="E154" s="41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5">
      <c r="A155" s="9"/>
      <c r="B155" s="48"/>
      <c r="C155" s="48"/>
      <c r="D155" s="40"/>
      <c r="E155" s="41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5">
      <c r="A156" s="9"/>
      <c r="B156" s="48"/>
      <c r="C156" s="48"/>
      <c r="D156" s="40"/>
      <c r="E156" s="41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5">
      <c r="A157" s="9"/>
      <c r="B157" s="48"/>
      <c r="C157" s="48"/>
      <c r="D157" s="40"/>
      <c r="E157" s="41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5">
      <c r="A158" s="9"/>
      <c r="B158" s="48"/>
      <c r="C158" s="48"/>
      <c r="D158" s="40"/>
      <c r="E158" s="41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5">
      <c r="A159" s="9"/>
      <c r="B159" s="48"/>
      <c r="C159" s="48"/>
      <c r="D159" s="40"/>
      <c r="E159" s="4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5" ht="15">
      <c r="A160" s="9"/>
      <c r="B160" s="48"/>
      <c r="C160" s="48"/>
      <c r="D160" s="42"/>
      <c r="E160" s="9"/>
    </row>
    <row r="161" spans="1:5" ht="15">
      <c r="A161" s="9"/>
      <c r="B161" s="48"/>
      <c r="C161" s="48"/>
      <c r="D161" s="42"/>
      <c r="E161" s="9"/>
    </row>
  </sheetData>
  <sheetProtection selectLockedCells="1"/>
  <mergeCells count="7">
    <mergeCell ref="E5:Q5"/>
    <mergeCell ref="E4:Q4"/>
    <mergeCell ref="A5:A6"/>
    <mergeCell ref="B5:B6"/>
    <mergeCell ref="D5:D6"/>
    <mergeCell ref="A153:B153"/>
    <mergeCell ref="C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1">
      <pane ySplit="6" topLeftCell="A132" activePane="bottomLeft" state="frozen"/>
      <selection pane="topLeft" activeCell="A1" sqref="A1"/>
      <selection pane="bottomLeft" activeCell="C132" sqref="C132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5" width="9.57421875" style="1" bestFit="1" customWidth="1"/>
    <col min="16" max="16384" width="9.140625" style="1" customWidth="1"/>
  </cols>
  <sheetData>
    <row r="1" ht="15.75">
      <c r="B1" s="44" t="s">
        <v>25</v>
      </c>
    </row>
    <row r="2" spans="2:7" ht="16.5" thickBot="1">
      <c r="B2" s="44"/>
      <c r="G2" s="17"/>
    </row>
    <row r="3" spans="2:15" ht="16.5" thickBot="1">
      <c r="B3" s="255" t="s">
        <v>257</v>
      </c>
      <c r="C3" s="256"/>
      <c r="D3" s="302">
        <v>0.2787986</v>
      </c>
      <c r="E3" s="302">
        <v>0.2787986</v>
      </c>
      <c r="F3" s="302">
        <v>0.2787986</v>
      </c>
      <c r="G3" s="302">
        <v>0.2787986</v>
      </c>
      <c r="H3" s="302">
        <v>0.2787986</v>
      </c>
      <c r="I3" s="302">
        <v>0.2787986</v>
      </c>
      <c r="J3" s="302">
        <v>0.2787986</v>
      </c>
      <c r="K3" s="302">
        <v>0.2787986</v>
      </c>
      <c r="L3" s="302">
        <v>0.2787986</v>
      </c>
      <c r="M3" s="302">
        <v>0.2787986</v>
      </c>
      <c r="N3" s="302">
        <v>0.2787986</v>
      </c>
      <c r="O3" s="302">
        <v>0.2787986</v>
      </c>
    </row>
    <row r="4" ht="15" thickBot="1">
      <c r="C4" s="22"/>
    </row>
    <row r="5" spans="1:15" ht="13.5" thickBot="1">
      <c r="A5" s="355" t="s">
        <v>6</v>
      </c>
      <c r="B5" s="358" t="s">
        <v>3</v>
      </c>
      <c r="C5" s="379" t="s">
        <v>2</v>
      </c>
      <c r="D5" s="381">
        <f>Davalianeba!E1</f>
        <v>2024</v>
      </c>
      <c r="E5" s="382"/>
      <c r="F5" s="382"/>
      <c r="G5" s="382"/>
      <c r="H5" s="382"/>
      <c r="I5" s="382"/>
      <c r="J5" s="382"/>
      <c r="K5" s="383"/>
      <c r="L5" s="383"/>
      <c r="M5" s="383"/>
      <c r="N5" s="383"/>
      <c r="O5" s="384"/>
    </row>
    <row r="6" spans="1:15" ht="13.5" thickBot="1">
      <c r="A6" s="374"/>
      <c r="B6" s="359"/>
      <c r="C6" s="380"/>
      <c r="D6" s="23" t="s">
        <v>15</v>
      </c>
      <c r="E6" s="24" t="s">
        <v>16</v>
      </c>
      <c r="F6" s="24" t="s">
        <v>17</v>
      </c>
      <c r="G6" s="24" t="s">
        <v>18</v>
      </c>
      <c r="H6" s="24" t="s">
        <v>19</v>
      </c>
      <c r="I6" s="24" t="s">
        <v>20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5" t="s">
        <v>12</v>
      </c>
    </row>
    <row r="7" spans="1:15" ht="19.5" customHeight="1" thickBot="1">
      <c r="A7" s="4">
        <f>Davalianeba!A7</f>
        <v>101</v>
      </c>
      <c r="B7" s="43" t="str">
        <f>Davalianeba!B7</f>
        <v>ბაქრაძე მაკა</v>
      </c>
      <c r="C7" s="26">
        <f>SUM(D7:O7)</f>
        <v>0</v>
      </c>
      <c r="D7" s="98">
        <f>D$3*IF((El_mricxveli!F7-El_mricxveli!E7)&gt;0,(El_mricxveli!F7-El_mricxveli!E7),0)</f>
        <v>0</v>
      </c>
      <c r="E7" s="98">
        <f>E$3*IF((El_mricxveli!G7-El_mricxveli!F7)&gt;0,(El_mricxveli!G7-El_mricxveli!F7),0)</f>
        <v>0</v>
      </c>
      <c r="F7" s="98">
        <f>F$3*IF((El_mricxveli!H7-El_mricxveli!G7)&gt;0,(El_mricxveli!H7-El_mricxveli!G7),0)</f>
        <v>0</v>
      </c>
      <c r="G7" s="98">
        <f>G$3*IF((El_mricxveli!I7-El_mricxveli!H7)&gt;0,(El_mricxveli!I7-El_mricxveli!H7),0)</f>
        <v>0</v>
      </c>
      <c r="H7" s="98">
        <f>H$3*IF((El_mricxveli!J7-El_mricxveli!I7)&gt;0,(El_mricxveli!J7-El_mricxveli!I7),0)</f>
        <v>0</v>
      </c>
      <c r="I7" s="98">
        <f>I$3*IF((El_mricxveli!K7-El_mricxveli!J7)&gt;0,(El_mricxveli!K7-El_mricxveli!J7),0)</f>
        <v>0</v>
      </c>
      <c r="J7" s="98">
        <f>J$3*IF((El_mricxveli!L7-El_mricxveli!K7)&gt;0,(El_mricxveli!L7-El_mricxveli!K7),0)</f>
        <v>0</v>
      </c>
      <c r="K7" s="98">
        <f>K$3*IF((El_mricxveli!M7-El_mricxveli!L7)&gt;0,(El_mricxveli!M7-El_mricxveli!L7),0)</f>
        <v>0</v>
      </c>
      <c r="L7" s="98">
        <f>L$3*IF((El_mricxveli!N7-El_mricxveli!M7)&gt;0,(El_mricxveli!N7-El_mricxveli!M7),0)</f>
        <v>0</v>
      </c>
      <c r="M7" s="98">
        <f>M$3*IF((El_mricxveli!O7-El_mricxveli!N7)&gt;0,(El_mricxveli!O7-El_mricxveli!N7),0)</f>
        <v>0</v>
      </c>
      <c r="N7" s="98">
        <f>N$3*IF((El_mricxveli!P7-El_mricxveli!O7)&gt;0,(El_mricxveli!P7-El_mricxveli!O7),0)</f>
        <v>0</v>
      </c>
      <c r="O7" s="98">
        <f>O$3*IF((El_mricxveli!Q7-El_mricxveli!P7)&gt;0,(El_mricxveli!Q7-El_mricxveli!P7),0)</f>
        <v>0</v>
      </c>
    </row>
    <row r="8" spans="1:15" ht="15" customHeight="1" thickBot="1">
      <c r="A8" s="4">
        <f>Davalianeba!A8</f>
        <v>102</v>
      </c>
      <c r="B8" s="43" t="str">
        <f>Davalianeba!B8</f>
        <v>ბაქრაძე ეკა</v>
      </c>
      <c r="C8" s="26">
        <f aca="true" t="shared" si="0" ref="C8:C72">SUM(D8:O8)</f>
        <v>63.844879399999996</v>
      </c>
      <c r="D8" s="98">
        <f>D$3*IF((El_mricxveli!F8-El_mricxveli!E8)&gt;0,(El_mricxveli!F8-El_mricxveli!E8),0)</f>
        <v>5.0183748</v>
      </c>
      <c r="E8" s="98">
        <f>E$3*IF((El_mricxveli!G8-El_mricxveli!F8)&gt;0,(El_mricxveli!G8-El_mricxveli!F8),0)</f>
        <v>45.4441718</v>
      </c>
      <c r="F8" s="98">
        <f>F$3*IF((El_mricxveli!H8-El_mricxveli!G8)&gt;0,(El_mricxveli!H8-El_mricxveli!G8),0)</f>
        <v>13.3823328</v>
      </c>
      <c r="G8" s="98">
        <f>G$3*IF((El_mricxveli!I8-El_mricxveli!H8)&gt;0,(El_mricxveli!I8-El_mricxveli!H8),0)</f>
        <v>0</v>
      </c>
      <c r="H8" s="98">
        <f>H$3*IF((El_mricxveli!J8-El_mricxveli!I8)&gt;0,(El_mricxveli!J8-El_mricxveli!I8),0)</f>
        <v>0</v>
      </c>
      <c r="I8" s="98">
        <f>I$3*IF((El_mricxveli!K8-El_mricxveli!J8)&gt;0,(El_mricxveli!K8-El_mricxveli!J8),0)</f>
        <v>0</v>
      </c>
      <c r="J8" s="98">
        <f>J$3*IF((El_mricxveli!L8-El_mricxveli!K8)&gt;0,(El_mricxveli!L8-El_mricxveli!K8),0)</f>
        <v>0</v>
      </c>
      <c r="K8" s="98">
        <f>K$3*IF((El_mricxveli!M8-El_mricxveli!L8)&gt;0,(El_mricxveli!M8-El_mricxveli!L8),0)</f>
        <v>0</v>
      </c>
      <c r="L8" s="98">
        <f>L$3*IF((El_mricxveli!N8-El_mricxveli!M8)&gt;0,(El_mricxveli!N8-El_mricxveli!M8),0)</f>
        <v>0</v>
      </c>
      <c r="M8" s="98">
        <f>M$3*IF((El_mricxveli!O8-El_mricxveli!N8)&gt;0,(El_mricxveli!O8-El_mricxveli!N8),0)</f>
        <v>0</v>
      </c>
      <c r="N8" s="98">
        <f>N$3*IF((El_mricxveli!P8-El_mricxveli!O8)&gt;0,(El_mricxveli!P8-El_mricxveli!O8),0)</f>
        <v>0</v>
      </c>
      <c r="O8" s="98">
        <f>O$3*IF((El_mricxveli!Q8-El_mricxveli!P8)&gt;0,(El_mricxveli!Q8-El_mricxveli!P8),0)</f>
        <v>0</v>
      </c>
    </row>
    <row r="9" spans="1:15" ht="16.5" customHeight="1" thickBot="1">
      <c r="A9" s="4">
        <f>Davalianeba!A9</f>
        <v>103</v>
      </c>
      <c r="B9" s="43" t="str">
        <f>Davalianeba!B9</f>
        <v>სალუქვაძე ო.</v>
      </c>
      <c r="C9" s="26">
        <f t="shared" si="0"/>
        <v>11.151944</v>
      </c>
      <c r="D9" s="98">
        <f>D$3*IF((El_mricxveli!F9-El_mricxveli!E9)&gt;0,(El_mricxveli!F9-El_mricxveli!E9),0)</f>
        <v>11.151944</v>
      </c>
      <c r="E9" s="98">
        <f>E$3*IF((El_mricxveli!G9-El_mricxveli!F9)&gt;0,(El_mricxveli!G9-El_mricxveli!F9),0)</f>
        <v>0</v>
      </c>
      <c r="F9" s="98">
        <f>F$3*IF((El_mricxveli!H9-El_mricxveli!G9)&gt;0,(El_mricxveli!H9-El_mricxveli!G9),0)</f>
        <v>0</v>
      </c>
      <c r="G9" s="98">
        <f>G$3*IF((El_mricxveli!I9-El_mricxveli!H9)&gt;0,(El_mricxveli!I9-El_mricxveli!H9),0)</f>
        <v>0</v>
      </c>
      <c r="H9" s="98">
        <f>H$3*IF((El_mricxveli!J9-El_mricxveli!I9)&gt;0,(El_mricxveli!J9-El_mricxveli!I9),0)</f>
        <v>0</v>
      </c>
      <c r="I9" s="98">
        <f>I$3*IF((El_mricxveli!K9-El_mricxveli!J9)&gt;0,(El_mricxveli!K9-El_mricxveli!J9),0)</f>
        <v>0</v>
      </c>
      <c r="J9" s="98">
        <f>J$3*IF((El_mricxveli!L9-El_mricxveli!K9)&gt;0,(El_mricxveli!L9-El_mricxveli!K9),0)</f>
        <v>0</v>
      </c>
      <c r="K9" s="98">
        <f>K$3*IF((El_mricxveli!M9-El_mricxveli!L9)&gt;0,(El_mricxveli!M9-El_mricxveli!L9),0)</f>
        <v>0</v>
      </c>
      <c r="L9" s="98">
        <f>L$3*IF((El_mricxveli!N9-El_mricxveli!M9)&gt;0,(El_mricxveli!N9-El_mricxveli!M9),0)</f>
        <v>0</v>
      </c>
      <c r="M9" s="98">
        <f>M$3*IF((El_mricxveli!O9-El_mricxveli!N9)&gt;0,(El_mricxveli!O9-El_mricxveli!N9),0)</f>
        <v>0</v>
      </c>
      <c r="N9" s="98">
        <f>N$3*IF((El_mricxveli!P9-El_mricxveli!O9)&gt;0,(El_mricxveli!P9-El_mricxveli!O9),0)</f>
        <v>0</v>
      </c>
      <c r="O9" s="98">
        <f>O$3*IF((El_mricxveli!Q9-El_mricxveli!P9)&gt;0,(El_mricxveli!Q9-El_mricxveli!P9),0)</f>
        <v>0</v>
      </c>
    </row>
    <row r="10" spans="1:15" ht="1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109.8466484</v>
      </c>
      <c r="D10" s="98">
        <f>D$3*IF((El_mricxveli!F10-El_mricxveli!E10)&gt;0,(El_mricxveli!F10-El_mricxveli!E10),0)</f>
        <v>51.577741</v>
      </c>
      <c r="E10" s="98">
        <f>E$3*IF((El_mricxveli!G10-El_mricxveli!F10)&gt;0,(El_mricxveli!G10-El_mricxveli!F10),0)</f>
        <v>47.1169634</v>
      </c>
      <c r="F10" s="98">
        <f>F$3*IF((El_mricxveli!H10-El_mricxveli!G10)&gt;0,(El_mricxveli!H10-El_mricxveli!G10),0)</f>
        <v>11.151944</v>
      </c>
      <c r="G10" s="98">
        <f>G$3*IF((El_mricxveli!I10-El_mricxveli!H10)&gt;0,(El_mricxveli!I10-El_mricxveli!H10),0)</f>
        <v>0</v>
      </c>
      <c r="H10" s="98">
        <f>H$3*IF((El_mricxveli!J10-El_mricxveli!I10)&gt;0,(El_mricxveli!J10-El_mricxveli!I10),0)</f>
        <v>0</v>
      </c>
      <c r="I10" s="98">
        <f>I$3*IF((El_mricxveli!K10-El_mricxveli!J10)&gt;0,(El_mricxveli!K10-El_mricxveli!J10),0)</f>
        <v>0</v>
      </c>
      <c r="J10" s="98">
        <f>J$3*IF((El_mricxveli!L10-El_mricxveli!K10)&gt;0,(El_mricxveli!L10-El_mricxveli!K10),0)</f>
        <v>0</v>
      </c>
      <c r="K10" s="98">
        <f>K$3*IF((El_mricxveli!M10-El_mricxveli!L10)&gt;0,(El_mricxveli!M10-El_mricxveli!L10),0)</f>
        <v>0</v>
      </c>
      <c r="L10" s="98">
        <f>L$3*IF((El_mricxveli!N10-El_mricxveli!M10)&gt;0,(El_mricxveli!N10-El_mricxveli!M10),0)</f>
        <v>0</v>
      </c>
      <c r="M10" s="98">
        <f>M$3*IF((El_mricxveli!O10-El_mricxveli!N10)&gt;0,(El_mricxveli!O10-El_mricxveli!N10),0)</f>
        <v>0</v>
      </c>
      <c r="N10" s="98">
        <f>N$3*IF((El_mricxveli!P10-El_mricxveli!O10)&gt;0,(El_mricxveli!P10-El_mricxveli!O10),0)</f>
        <v>0</v>
      </c>
      <c r="O10" s="98">
        <f>O$3*IF((El_mricxveli!Q10-El_mricxveli!P10)&gt;0,(El_mricxveli!Q10-El_mricxveli!P10),0)</f>
        <v>0</v>
      </c>
    </row>
    <row r="11" spans="1:15" ht="15" thickBot="1">
      <c r="A11" s="4">
        <f>Davalianeba!A11</f>
        <v>105</v>
      </c>
      <c r="B11" s="43" t="str">
        <f>Davalianeba!B11</f>
        <v>წინამძღვრიშვილი დ.</v>
      </c>
      <c r="C11" s="26">
        <f t="shared" si="0"/>
        <v>0</v>
      </c>
      <c r="D11" s="98">
        <f>D$3*IF((El_mricxveli!F11-El_mricxveli!E11)&gt;0,(El_mricxveli!F11-El_mricxveli!E11),0)</f>
        <v>0</v>
      </c>
      <c r="E11" s="98">
        <f>E$3*IF((El_mricxveli!G11-El_mricxveli!F11)&gt;0,(El_mricxveli!G11-El_mricxveli!F11),0)</f>
        <v>0</v>
      </c>
      <c r="F11" s="98">
        <f>F$3*IF((El_mricxveli!H11-El_mricxveli!G11)&gt;0,(El_mricxveli!H11-El_mricxveli!G11),0)</f>
        <v>0</v>
      </c>
      <c r="G11" s="98">
        <f>G$3*IF((El_mricxveli!I11-El_mricxveli!H11)&gt;0,(El_mricxveli!I11-El_mricxveli!H11),0)</f>
        <v>0</v>
      </c>
      <c r="H11" s="98">
        <f>H$3*IF((El_mricxveli!J11-El_mricxveli!I11)&gt;0,(El_mricxveli!J11-El_mricxveli!I11),0)</f>
        <v>0</v>
      </c>
      <c r="I11" s="98">
        <f>I$3*IF((El_mricxveli!K11-El_mricxveli!J11)&gt;0,(El_mricxveli!K11-El_mricxveli!J11),0)</f>
        <v>0</v>
      </c>
      <c r="J11" s="98">
        <f>J$3*IF((El_mricxveli!L11-El_mricxveli!K11)&gt;0,(El_mricxveli!L11-El_mricxveli!K11),0)</f>
        <v>0</v>
      </c>
      <c r="K11" s="98">
        <f>K$3*IF((El_mricxveli!M11-El_mricxveli!L11)&gt;0,(El_mricxveli!M11-El_mricxveli!L11),0)</f>
        <v>0</v>
      </c>
      <c r="L11" s="98">
        <f>L$3*IF((El_mricxveli!N11-El_mricxveli!M11)&gt;0,(El_mricxveli!N11-El_mricxveli!M11),0)</f>
        <v>0</v>
      </c>
      <c r="M11" s="98">
        <f>M$3*IF((El_mricxveli!O11-El_mricxveli!N11)&gt;0,(El_mricxveli!O11-El_mricxveli!N11),0)</f>
        <v>0</v>
      </c>
      <c r="N11" s="98">
        <f>N$3*IF((El_mricxveli!P11-El_mricxveli!O11)&gt;0,(El_mricxveli!P11-El_mricxveli!O11),0)</f>
        <v>0</v>
      </c>
      <c r="O11" s="98">
        <f>O$3*IF((El_mricxveli!Q11-El_mricxveli!P11)&gt;0,(El_mricxveli!Q11-El_mricxveli!P11),0)</f>
        <v>0</v>
      </c>
    </row>
    <row r="12" spans="1:15" ht="15" thickBot="1">
      <c r="A12" s="4">
        <f>Davalianeba!A12</f>
        <v>106</v>
      </c>
      <c r="B12" s="43" t="str">
        <f>Davalianeba!B12</f>
        <v>ყაზიაშვილი ა. </v>
      </c>
      <c r="C12" s="26">
        <f t="shared" si="0"/>
        <v>11.9883398</v>
      </c>
      <c r="D12" s="98">
        <f>D$3*IF((El_mricxveli!F12-El_mricxveli!E12)&gt;0,(El_mricxveli!F12-El_mricxveli!E12),0)</f>
        <v>0</v>
      </c>
      <c r="E12" s="98">
        <f>E$3*IF((El_mricxveli!G12-El_mricxveli!F12)&gt;0,(El_mricxveli!G12-El_mricxveli!F12),0)</f>
        <v>11.9883398</v>
      </c>
      <c r="F12" s="98">
        <f>F$3*IF((El_mricxveli!H12-El_mricxveli!G12)&gt;0,(El_mricxveli!H12-El_mricxveli!G12),0)</f>
        <v>0</v>
      </c>
      <c r="G12" s="98">
        <f>G$3*IF((El_mricxveli!I12-El_mricxveli!H12)&gt;0,(El_mricxveli!I12-El_mricxveli!H12),0)</f>
        <v>0</v>
      </c>
      <c r="H12" s="98">
        <f>H$3*IF((El_mricxveli!J12-El_mricxveli!I12)&gt;0,(El_mricxveli!J12-El_mricxveli!I12),0)</f>
        <v>0</v>
      </c>
      <c r="I12" s="98">
        <f>I$3*IF((El_mricxveli!K12-El_mricxveli!J12)&gt;0,(El_mricxveli!K12-El_mricxveli!J12),0)</f>
        <v>0</v>
      </c>
      <c r="J12" s="98">
        <f>J$3*IF((El_mricxveli!L12-El_mricxveli!K12)&gt;0,(El_mricxveli!L12-El_mricxveli!K12),0)</f>
        <v>0</v>
      </c>
      <c r="K12" s="98">
        <f>K$3*IF((El_mricxveli!M12-El_mricxveli!L12)&gt;0,(El_mricxveli!M12-El_mricxveli!L12),0)</f>
        <v>0</v>
      </c>
      <c r="L12" s="98">
        <f>L$3*IF((El_mricxveli!N12-El_mricxveli!M12)&gt;0,(El_mricxveli!N12-El_mricxveli!M12),0)</f>
        <v>0</v>
      </c>
      <c r="M12" s="98">
        <f>M$3*IF((El_mricxveli!O12-El_mricxveli!N12)&gt;0,(El_mricxveli!O12-El_mricxveli!N12),0)</f>
        <v>0</v>
      </c>
      <c r="N12" s="98">
        <f>N$3*IF((El_mricxveli!P12-El_mricxveli!O12)&gt;0,(El_mricxveli!P12-El_mricxveli!O12),0)</f>
        <v>0</v>
      </c>
      <c r="O12" s="98">
        <f>O$3*IF((El_mricxveli!Q12-El_mricxveli!P12)&gt;0,(El_mricxveli!Q12-El_mricxveli!P12),0)</f>
        <v>0</v>
      </c>
    </row>
    <row r="13" spans="1:15" ht="15" thickBot="1">
      <c r="A13" s="4">
        <f>Davalianeba!A13</f>
        <v>107</v>
      </c>
      <c r="B13" s="43" t="str">
        <f>Davalianeba!B13</f>
        <v>სალუქვაძე მ.</v>
      </c>
      <c r="C13" s="26">
        <f>SUM(D13:O13)</f>
        <v>10.0367496</v>
      </c>
      <c r="D13" s="98">
        <f>D$3*IF((El_mricxveli!F13-El_mricxveli!E13)&gt;0,(El_mricxveli!F13-El_mricxveli!E13),0)</f>
        <v>10.0367496</v>
      </c>
      <c r="E13" s="98">
        <f>E$3*IF((El_mricxveli!G13-El_mricxveli!F13)&gt;0,(El_mricxveli!G13-El_mricxveli!F13),0)</f>
        <v>0</v>
      </c>
      <c r="F13" s="98">
        <f>F$3*IF((El_mricxveli!H13-El_mricxveli!G13)&gt;0,(El_mricxveli!H13-El_mricxveli!G13),0)</f>
        <v>0</v>
      </c>
      <c r="G13" s="98">
        <f>G$3*IF((El_mricxveli!I13-El_mricxveli!H13)&gt;0,(El_mricxveli!I13-El_mricxveli!H13),0)</f>
        <v>0</v>
      </c>
      <c r="H13" s="98">
        <f>H$3*IF((El_mricxveli!J13-El_mricxveli!I13)&gt;0,(El_mricxveli!J13-El_mricxveli!I13),0)</f>
        <v>0</v>
      </c>
      <c r="I13" s="98">
        <f>I$3*IF((El_mricxveli!K13-El_mricxveli!J13)&gt;0,(El_mricxveli!K13-El_mricxveli!J13),0)</f>
        <v>0</v>
      </c>
      <c r="J13" s="98">
        <f>J$3*IF((El_mricxveli!L13-El_mricxveli!K13)&gt;0,(El_mricxveli!L13-El_mricxveli!K13),0)</f>
        <v>0</v>
      </c>
      <c r="K13" s="98">
        <f>K$3*IF((El_mricxveli!M13-El_mricxveli!L13)&gt;0,(El_mricxveli!M13-El_mricxveli!L13),0)</f>
        <v>0</v>
      </c>
      <c r="L13" s="98">
        <f>L$3*IF((El_mricxveli!N13-El_mricxveli!M13)&gt;0,(El_mricxveli!N13-El_mricxveli!M13),0)</f>
        <v>0</v>
      </c>
      <c r="M13" s="98">
        <f>M$3*IF((El_mricxveli!O13-El_mricxveli!N13)&gt;0,(El_mricxveli!O13-El_mricxveli!N13),0)</f>
        <v>0</v>
      </c>
      <c r="N13" s="98">
        <f>N$3*IF((El_mricxveli!P13-El_mricxveli!O13)&gt;0,(El_mricxveli!P13-El_mricxveli!O13),0)</f>
        <v>0</v>
      </c>
      <c r="O13" s="98">
        <f>O$3*IF((El_mricxveli!Q13-El_mricxveli!P13)&gt;0,(El_mricxveli!Q13-El_mricxveli!P13),0)</f>
        <v>0</v>
      </c>
    </row>
    <row r="14" spans="1:15" ht="15" thickBot="1">
      <c r="A14" s="4">
        <f>Davalianeba!A14</f>
        <v>108</v>
      </c>
      <c r="B14" s="43" t="str">
        <f>Davalianeba!B14</f>
        <v>ჭანუყვაძ</v>
      </c>
      <c r="C14" s="26">
        <f t="shared" si="0"/>
        <v>0</v>
      </c>
      <c r="D14" s="98">
        <f>D$3*IF((El_mricxveli!F14-El_mricxveli!E14)&gt;0,(El_mricxveli!F14-El_mricxveli!E14),0)</f>
        <v>0</v>
      </c>
      <c r="E14" s="98">
        <f>E$3*IF((El_mricxveli!G14-El_mricxveli!F14)&gt;0,(El_mricxveli!G14-El_mricxveli!F14),0)</f>
        <v>0</v>
      </c>
      <c r="F14" s="98">
        <f>F$3*IF((El_mricxveli!H14-El_mricxveli!G14)&gt;0,(El_mricxveli!H14-El_mricxveli!G14),0)</f>
        <v>0</v>
      </c>
      <c r="G14" s="98">
        <f>G$3*IF((El_mricxveli!I14-El_mricxveli!H14)&gt;0,(El_mricxveli!I14-El_mricxveli!H14),0)</f>
        <v>0</v>
      </c>
      <c r="H14" s="98">
        <f>H$3*IF((El_mricxveli!J14-El_mricxveli!I14)&gt;0,(El_mricxveli!J14-El_mricxveli!I14),0)</f>
        <v>0</v>
      </c>
      <c r="I14" s="98">
        <f>I$3*IF((El_mricxveli!K14-El_mricxveli!J14)&gt;0,(El_mricxveli!K14-El_mricxveli!J14),0)</f>
        <v>0</v>
      </c>
      <c r="J14" s="98">
        <f>J$3*IF((El_mricxveli!L14-El_mricxveli!K14)&gt;0,(El_mricxveli!L14-El_mricxveli!K14),0)</f>
        <v>0</v>
      </c>
      <c r="K14" s="98">
        <f>K$3*IF((El_mricxveli!M14-El_mricxveli!L14)&gt;0,(El_mricxveli!M14-El_mricxveli!L14),0)</f>
        <v>0</v>
      </c>
      <c r="L14" s="98">
        <f>L$3*IF((El_mricxveli!N14-El_mricxveli!M14)&gt;0,(El_mricxveli!N14-El_mricxveli!M14),0)</f>
        <v>0</v>
      </c>
      <c r="M14" s="98">
        <f>M$3*IF((El_mricxveli!O14-El_mricxveli!N14)&gt;0,(El_mricxveli!O14-El_mricxveli!N14),0)</f>
        <v>0</v>
      </c>
      <c r="N14" s="98">
        <f>N$3*IF((El_mricxveli!P14-El_mricxveli!O14)&gt;0,(El_mricxveli!P14-El_mricxveli!O14),0)</f>
        <v>0</v>
      </c>
      <c r="O14" s="98">
        <f>O$3*IF((El_mricxveli!Q14-El_mricxveli!P14)&gt;0,(El_mricxveli!Q14-El_mricxveli!P14),0)</f>
        <v>0</v>
      </c>
    </row>
    <row r="15" spans="1:15" ht="1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180.10389560000002</v>
      </c>
      <c r="D15" s="98">
        <f>D$3*IF((El_mricxveli!F15-El_mricxveli!E15)&gt;0,(El_mricxveli!F15-El_mricxveli!E15),0)</f>
        <v>114.58622460000001</v>
      </c>
      <c r="E15" s="98">
        <f>E$3*IF((El_mricxveli!G15-El_mricxveli!F15)&gt;0,(El_mricxveli!G15-El_mricxveli!F15),0)</f>
        <v>62.4508864</v>
      </c>
      <c r="F15" s="98">
        <f>F$3*IF((El_mricxveli!H15-El_mricxveli!G15)&gt;0,(El_mricxveli!H15-El_mricxveli!G15),0)</f>
        <v>3.0667846</v>
      </c>
      <c r="G15" s="98">
        <f>G$3*IF((El_mricxveli!I15-El_mricxveli!H15)&gt;0,(El_mricxveli!I15-El_mricxveli!H15),0)</f>
        <v>0</v>
      </c>
      <c r="H15" s="98">
        <f>H$3*IF((El_mricxveli!J15-El_mricxveli!I15)&gt;0,(El_mricxveli!J15-El_mricxveli!I15),0)</f>
        <v>0</v>
      </c>
      <c r="I15" s="98">
        <f>I$3*IF((El_mricxveli!K15-El_mricxveli!J15)&gt;0,(El_mricxveli!K15-El_mricxveli!J15),0)</f>
        <v>0</v>
      </c>
      <c r="J15" s="98">
        <f>J$3*IF((El_mricxveli!L15-El_mricxveli!K15)&gt;0,(El_mricxveli!L15-El_mricxveli!K15),0)</f>
        <v>0</v>
      </c>
      <c r="K15" s="98">
        <f>K$3*IF((El_mricxveli!M15-El_mricxveli!L15)&gt;0,(El_mricxveli!M15-El_mricxveli!L15),0)</f>
        <v>0</v>
      </c>
      <c r="L15" s="98">
        <f>L$3*IF((El_mricxveli!N15-El_mricxveli!M15)&gt;0,(El_mricxveli!N15-El_mricxveli!M15),0)</f>
        <v>0</v>
      </c>
      <c r="M15" s="98">
        <f>M$3*IF((El_mricxveli!O15-El_mricxveli!N15)&gt;0,(El_mricxveli!O15-El_mricxveli!N15),0)</f>
        <v>0</v>
      </c>
      <c r="N15" s="98">
        <f>N$3*IF((El_mricxveli!P15-El_mricxveli!O15)&gt;0,(El_mricxveli!P15-El_mricxveli!O15),0)</f>
        <v>0</v>
      </c>
      <c r="O15" s="98">
        <f>O$3*IF((El_mricxveli!Q15-El_mricxveli!P15)&gt;0,(El_mricxveli!Q15-El_mricxveli!P15),0)</f>
        <v>0</v>
      </c>
    </row>
    <row r="16" spans="1:15" ht="15" thickBot="1">
      <c r="A16" s="4">
        <f>Davalianeba!A16</f>
        <v>110</v>
      </c>
      <c r="B16" s="43" t="str">
        <f>Davalianeba!B16</f>
        <v>ჭუბაბრია კ.</v>
      </c>
      <c r="C16" s="26">
        <f t="shared" si="0"/>
        <v>40.7045956</v>
      </c>
      <c r="D16" s="98">
        <f>D$3*IF((El_mricxveli!F16-El_mricxveli!E16)&gt;0,(El_mricxveli!F16-El_mricxveli!E16),0)</f>
        <v>15.333923</v>
      </c>
      <c r="E16" s="98">
        <f>E$3*IF((El_mricxveli!G16-El_mricxveli!F16)&gt;0,(El_mricxveli!G16-El_mricxveli!F16),0)</f>
        <v>25.3706726</v>
      </c>
      <c r="F16" s="98">
        <f>F$3*IF((El_mricxveli!H16-El_mricxveli!G16)&gt;0,(El_mricxveli!H16-El_mricxveli!G16),0)</f>
        <v>0</v>
      </c>
      <c r="G16" s="98">
        <f>G$3*IF((El_mricxveli!I16-El_mricxveli!H16)&gt;0,(El_mricxveli!I16-El_mricxveli!H16),0)</f>
        <v>0</v>
      </c>
      <c r="H16" s="98">
        <f>H$3*IF((El_mricxveli!J16-El_mricxveli!I16)&gt;0,(El_mricxveli!J16-El_mricxveli!I16),0)</f>
        <v>0</v>
      </c>
      <c r="I16" s="98">
        <f>I$3*IF((El_mricxveli!K16-El_mricxveli!J16)&gt;0,(El_mricxveli!K16-El_mricxveli!J16),0)</f>
        <v>0</v>
      </c>
      <c r="J16" s="98">
        <f>J$3*IF((El_mricxveli!L16-El_mricxveli!K16)&gt;0,(El_mricxveli!L16-El_mricxveli!K16),0)</f>
        <v>0</v>
      </c>
      <c r="K16" s="98">
        <f>K$3*IF((El_mricxveli!M16-El_mricxveli!L16)&gt;0,(El_mricxveli!M16-El_mricxveli!L16),0)</f>
        <v>0</v>
      </c>
      <c r="L16" s="98">
        <f>L$3*IF((El_mricxveli!N16-El_mricxveli!M16)&gt;0,(El_mricxveli!N16-El_mricxveli!M16),0)</f>
        <v>0</v>
      </c>
      <c r="M16" s="98">
        <f>M$3*IF((El_mricxveli!O16-El_mricxveli!N16)&gt;0,(El_mricxveli!O16-El_mricxveli!N16),0)</f>
        <v>0</v>
      </c>
      <c r="N16" s="98">
        <f>N$3*IF((El_mricxveli!P16-El_mricxveli!O16)&gt;0,(El_mricxveli!P16-El_mricxveli!O16),0)</f>
        <v>0</v>
      </c>
      <c r="O16" s="98">
        <f>O$3*IF((El_mricxveli!Q16-El_mricxveli!P16)&gt;0,(El_mricxveli!Q16-El_mricxveli!P16),0)</f>
        <v>0</v>
      </c>
    </row>
    <row r="17" spans="1:15" ht="15" thickBot="1">
      <c r="A17" s="4">
        <f>Davalianeba!A17</f>
        <v>111</v>
      </c>
      <c r="B17" s="43" t="str">
        <f>Davalianeba!B17</f>
        <v>ჯაყელი</v>
      </c>
      <c r="C17" s="26">
        <f t="shared" si="0"/>
        <v>0</v>
      </c>
      <c r="D17" s="98">
        <f>D$3*IF((El_mricxveli!F17-El_mricxveli!E17)&gt;0,(El_mricxveli!F17-El_mricxveli!E17),0)</f>
        <v>0</v>
      </c>
      <c r="E17" s="98">
        <f>E$3*IF((El_mricxveli!G17-El_mricxveli!F17)&gt;0,(El_mricxveli!G17-El_mricxveli!F17),0)</f>
        <v>0</v>
      </c>
      <c r="F17" s="98">
        <f>F$3*IF((El_mricxveli!H17-El_mricxveli!G17)&gt;0,(El_mricxveli!H17-El_mricxveli!G17),0)</f>
        <v>0</v>
      </c>
      <c r="G17" s="98">
        <f>G$3*IF((El_mricxveli!I17-El_mricxveli!H17)&gt;0,(El_mricxveli!I17-El_mricxveli!H17),0)</f>
        <v>0</v>
      </c>
      <c r="H17" s="98">
        <f>H$3*IF((El_mricxveli!J17-El_mricxveli!I17)&gt;0,(El_mricxveli!J17-El_mricxveli!I17),0)</f>
        <v>0</v>
      </c>
      <c r="I17" s="98">
        <f>I$3*IF((El_mricxveli!K17-El_mricxveli!J17)&gt;0,(El_mricxveli!K17-El_mricxveli!J17),0)</f>
        <v>0</v>
      </c>
      <c r="J17" s="98">
        <f>J$3*IF((El_mricxveli!L17-El_mricxveli!K17)&gt;0,(El_mricxveli!L17-El_mricxveli!K17),0)</f>
        <v>0</v>
      </c>
      <c r="K17" s="98">
        <f>K$3*IF((El_mricxveli!M17-El_mricxveli!L17)&gt;0,(El_mricxveli!M17-El_mricxveli!L17),0)</f>
        <v>0</v>
      </c>
      <c r="L17" s="98">
        <f>L$3*IF((El_mricxveli!N17-El_mricxveli!M17)&gt;0,(El_mricxveli!N17-El_mricxveli!M17),0)</f>
        <v>0</v>
      </c>
      <c r="M17" s="98">
        <f>M$3*IF((El_mricxveli!O17-El_mricxveli!N17)&gt;0,(El_mricxveli!O17-El_mricxveli!N17),0)</f>
        <v>0</v>
      </c>
      <c r="N17" s="98">
        <f>N$3*IF((El_mricxveli!P17-El_mricxveli!O17)&gt;0,(El_mricxveli!P17-El_mricxveli!O17),0)</f>
        <v>0</v>
      </c>
      <c r="O17" s="98">
        <f>O$3*IF((El_mricxveli!Q17-El_mricxveli!P17)&gt;0,(El_mricxveli!Q17-El_mricxveli!P17),0)</f>
        <v>0</v>
      </c>
    </row>
    <row r="18" spans="1:15" ht="1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13.6611314</v>
      </c>
      <c r="D18" s="98">
        <f>D$3*IF((El_mricxveli!F18-El_mricxveli!E18)&gt;0,(El_mricxveli!F18-El_mricxveli!E18),0)</f>
        <v>13.6611314</v>
      </c>
      <c r="E18" s="98">
        <f>E$3*IF((El_mricxveli!G18-El_mricxveli!F18)&gt;0,(El_mricxveli!G18-El_mricxveli!F18),0)</f>
        <v>0</v>
      </c>
      <c r="F18" s="98">
        <f>F$3*IF((El_mricxveli!H18-El_mricxveli!G18)&gt;0,(El_mricxveli!H18-El_mricxveli!G18),0)</f>
        <v>0</v>
      </c>
      <c r="G18" s="98">
        <f>G$3*IF((El_mricxveli!I18-El_mricxveli!H18)&gt;0,(El_mricxveli!I18-El_mricxveli!H18),0)</f>
        <v>0</v>
      </c>
      <c r="H18" s="98">
        <f>H$3*IF((El_mricxveli!J18-El_mricxveli!I18)&gt;0,(El_mricxveli!J18-El_mricxveli!I18),0)</f>
        <v>0</v>
      </c>
      <c r="I18" s="98">
        <f>I$3*IF((El_mricxveli!K18-El_mricxveli!J18)&gt;0,(El_mricxveli!K18-El_mricxveli!J18),0)</f>
        <v>0</v>
      </c>
      <c r="J18" s="98">
        <f>J$3*IF((El_mricxveli!L18-El_mricxveli!K18)&gt;0,(El_mricxveli!L18-El_mricxveli!K18),0)</f>
        <v>0</v>
      </c>
      <c r="K18" s="98">
        <f>K$3*IF((El_mricxveli!M18-El_mricxveli!L18)&gt;0,(El_mricxveli!M18-El_mricxveli!L18),0)</f>
        <v>0</v>
      </c>
      <c r="L18" s="98">
        <f>L$3*IF((El_mricxveli!N18-El_mricxveli!M18)&gt;0,(El_mricxveli!N18-El_mricxveli!M18),0)</f>
        <v>0</v>
      </c>
      <c r="M18" s="98">
        <f>M$3*IF((El_mricxveli!O18-El_mricxveli!N18)&gt;0,(El_mricxveli!O18-El_mricxveli!N18),0)</f>
        <v>0</v>
      </c>
      <c r="N18" s="98">
        <f>N$3*IF((El_mricxveli!P18-El_mricxveli!O18)&gt;0,(El_mricxveli!P18-El_mricxveli!O18),0)</f>
        <v>0</v>
      </c>
      <c r="O18" s="98">
        <f>O$3*IF((El_mricxveli!Q18-El_mricxveli!P18)&gt;0,(El_mricxveli!Q18-El_mricxveli!P18),0)</f>
        <v>0</v>
      </c>
    </row>
    <row r="19" spans="1:15" ht="15" thickBot="1">
      <c r="A19" s="4">
        <f>Davalianeba!A19</f>
        <v>113</v>
      </c>
      <c r="B19" s="43" t="str">
        <f>Davalianeba!B19</f>
        <v>ი.გვაზავა</v>
      </c>
      <c r="C19" s="26">
        <f t="shared" si="0"/>
        <v>0</v>
      </c>
      <c r="D19" s="98">
        <f>D$3*IF((El_mricxveli!F19-El_mricxveli!E19)&gt;0,(El_mricxveli!F19-El_mricxveli!E19),0)</f>
        <v>0</v>
      </c>
      <c r="E19" s="98">
        <f>E$3*IF((El_mricxveli!G19-El_mricxveli!F19)&gt;0,(El_mricxveli!G19-El_mricxveli!F19),0)</f>
        <v>0</v>
      </c>
      <c r="F19" s="98">
        <f>F$3*IF((El_mricxveli!H19-El_mricxveli!G19)&gt;0,(El_mricxveli!H19-El_mricxveli!G19),0)</f>
        <v>0</v>
      </c>
      <c r="G19" s="98">
        <f>G$3*IF((El_mricxveli!I19-El_mricxveli!H19)&gt;0,(El_mricxveli!I19-El_mricxveli!H19),0)</f>
        <v>0</v>
      </c>
      <c r="H19" s="98">
        <f>H$3*IF((El_mricxveli!J19-El_mricxveli!I19)&gt;0,(El_mricxveli!J19-El_mricxveli!I19),0)</f>
        <v>0</v>
      </c>
      <c r="I19" s="98">
        <f>I$3*IF((El_mricxveli!K19-El_mricxveli!J19)&gt;0,(El_mricxveli!K19-El_mricxveli!J19),0)</f>
        <v>0</v>
      </c>
      <c r="J19" s="98">
        <f>J$3*IF((El_mricxveli!L19-El_mricxveli!K19)&gt;0,(El_mricxveli!L19-El_mricxveli!K19),0)</f>
        <v>0</v>
      </c>
      <c r="K19" s="98">
        <f>K$3*IF((El_mricxveli!M19-El_mricxveli!L19)&gt;0,(El_mricxveli!M19-El_mricxveli!L19),0)</f>
        <v>0</v>
      </c>
      <c r="L19" s="98">
        <f>L$3*IF((El_mricxveli!N19-El_mricxveli!M19)&gt;0,(El_mricxveli!N19-El_mricxveli!M19),0)</f>
        <v>0</v>
      </c>
      <c r="M19" s="98">
        <f>M$3*IF((El_mricxveli!O19-El_mricxveli!N19)&gt;0,(El_mricxveli!O19-El_mricxveli!N19),0)</f>
        <v>0</v>
      </c>
      <c r="N19" s="98">
        <f>N$3*IF((El_mricxveli!P19-El_mricxveli!O19)&gt;0,(El_mricxveli!P19-El_mricxveli!O19),0)</f>
        <v>0</v>
      </c>
      <c r="O19" s="98">
        <f>O$3*IF((El_mricxveli!Q19-El_mricxveli!P19)&gt;0,(El_mricxveli!Q19-El_mricxveli!P19),0)</f>
        <v>0</v>
      </c>
    </row>
    <row r="20" spans="1:15" ht="15" thickBot="1">
      <c r="A20" s="4">
        <f>Davalianeba!A20</f>
        <v>114</v>
      </c>
      <c r="B20" s="43" t="str">
        <f>Davalianeba!B20</f>
        <v>ქავთარაძე ქ</v>
      </c>
      <c r="C20" s="26">
        <f t="shared" si="0"/>
        <v>37.637811</v>
      </c>
      <c r="D20" s="98">
        <f>D$3*IF((El_mricxveli!F20-El_mricxveli!E20)&gt;0,(El_mricxveli!F20-El_mricxveli!E20),0)</f>
        <v>12.2671384</v>
      </c>
      <c r="E20" s="98">
        <f>E$3*IF((El_mricxveli!G20-El_mricxveli!F20)&gt;0,(El_mricxveli!G20-El_mricxveli!F20),0)</f>
        <v>12.545937</v>
      </c>
      <c r="F20" s="98">
        <f>F$3*IF((El_mricxveli!H20-El_mricxveli!G20)&gt;0,(El_mricxveli!H20-El_mricxveli!G20),0)</f>
        <v>12.8247356</v>
      </c>
      <c r="G20" s="98">
        <f>G$3*IF((El_mricxveli!I20-El_mricxveli!H20)&gt;0,(El_mricxveli!I20-El_mricxveli!H20),0)</f>
        <v>0</v>
      </c>
      <c r="H20" s="98">
        <f>H$3*IF((El_mricxveli!J20-El_mricxveli!I20)&gt;0,(El_mricxveli!J20-El_mricxveli!I20),0)</f>
        <v>0</v>
      </c>
      <c r="I20" s="98">
        <f>I$3*IF((El_mricxveli!K20-El_mricxveli!J20)&gt;0,(El_mricxveli!K20-El_mricxveli!J20),0)</f>
        <v>0</v>
      </c>
      <c r="J20" s="98">
        <f>J$3*IF((El_mricxveli!L20-El_mricxveli!K20)&gt;0,(El_mricxveli!L20-El_mricxveli!K20),0)</f>
        <v>0</v>
      </c>
      <c r="K20" s="98">
        <f>K$3*IF((El_mricxveli!M20-El_mricxveli!L20)&gt;0,(El_mricxveli!M20-El_mricxveli!L20),0)</f>
        <v>0</v>
      </c>
      <c r="L20" s="98">
        <f>L$3*IF((El_mricxveli!N20-El_mricxveli!M20)&gt;0,(El_mricxveli!N20-El_mricxveli!M20),0)</f>
        <v>0</v>
      </c>
      <c r="M20" s="98">
        <f>M$3*IF((El_mricxveli!O20-El_mricxveli!N20)&gt;0,(El_mricxveli!O20-El_mricxveli!N20),0)</f>
        <v>0</v>
      </c>
      <c r="N20" s="98">
        <f>N$3*IF((El_mricxveli!P20-El_mricxveli!O20)&gt;0,(El_mricxveli!P20-El_mricxveli!O20),0)</f>
        <v>0</v>
      </c>
      <c r="O20" s="98">
        <f>O$3*IF((El_mricxveli!Q20-El_mricxveli!P20)&gt;0,(El_mricxveli!Q20-El_mricxveli!P20),0)</f>
        <v>0</v>
      </c>
    </row>
    <row r="21" spans="1:15" ht="15" thickBot="1">
      <c r="A21" s="4">
        <f>Davalianeba!A21</f>
        <v>115</v>
      </c>
      <c r="B21" s="43" t="str">
        <f>Davalianeba!B21</f>
        <v>აგაჟანოვი ვ</v>
      </c>
      <c r="C21" s="26">
        <f t="shared" si="0"/>
        <v>166.4427642</v>
      </c>
      <c r="D21" s="98">
        <f>D$3*IF((El_mricxveli!F21-El_mricxveli!E21)&gt;0,(El_mricxveli!F21-El_mricxveli!E21),0)</f>
        <v>51.856539600000005</v>
      </c>
      <c r="E21" s="98">
        <f>E$3*IF((El_mricxveli!G21-El_mricxveli!F21)&gt;0,(El_mricxveli!G21-El_mricxveli!F21),0)</f>
        <v>63.5660808</v>
      </c>
      <c r="F21" s="98">
        <f>F$3*IF((El_mricxveli!H21-El_mricxveli!G21)&gt;0,(El_mricxveli!H21-El_mricxveli!G21),0)</f>
        <v>51.0201438</v>
      </c>
      <c r="G21" s="98">
        <f>G$3*IF((El_mricxveli!I21-El_mricxveli!H21)&gt;0,(El_mricxveli!I21-El_mricxveli!H21),0)</f>
        <v>0</v>
      </c>
      <c r="H21" s="98">
        <f>H$3*IF((El_mricxveli!J21-El_mricxveli!I21)&gt;0,(El_mricxveli!J21-El_mricxveli!I21),0)</f>
        <v>0</v>
      </c>
      <c r="I21" s="98">
        <f>I$3*IF((El_mricxveli!K21-El_mricxveli!J21)&gt;0,(El_mricxveli!K21-El_mricxveli!J21),0)</f>
        <v>0</v>
      </c>
      <c r="J21" s="98">
        <f>J$3*IF((El_mricxveli!L21-El_mricxveli!K21)&gt;0,(El_mricxveli!L21-El_mricxveli!K21),0)</f>
        <v>0</v>
      </c>
      <c r="K21" s="98">
        <f>K$3*IF((El_mricxveli!M21-El_mricxveli!L21)&gt;0,(El_mricxveli!M21-El_mricxveli!L21),0)</f>
        <v>0</v>
      </c>
      <c r="L21" s="98">
        <f>L$3*IF((El_mricxveli!N21-El_mricxveli!M21)&gt;0,(El_mricxveli!N21-El_mricxveli!M21),0)</f>
        <v>0</v>
      </c>
      <c r="M21" s="98">
        <f>M$3*IF((El_mricxveli!O21-El_mricxveli!N21)&gt;0,(El_mricxveli!O21-El_mricxveli!N21),0)</f>
        <v>0</v>
      </c>
      <c r="N21" s="98">
        <f>N$3*IF((El_mricxveli!P21-El_mricxveli!O21)&gt;0,(El_mricxveli!P21-El_mricxveli!O21),0)</f>
        <v>0</v>
      </c>
      <c r="O21" s="98">
        <f>O$3*IF((El_mricxveli!Q21-El_mricxveli!P21)&gt;0,(El_mricxveli!Q21-El_mricxveli!P21),0)</f>
        <v>0</v>
      </c>
    </row>
    <row r="22" spans="1:15" ht="15" thickBot="1">
      <c r="A22" s="4">
        <f>Davalianeba!A22</f>
        <v>116</v>
      </c>
      <c r="B22" s="43" t="str">
        <f>Davalianeba!B22</f>
        <v>ენუქიძე</v>
      </c>
      <c r="C22" s="26">
        <f t="shared" si="0"/>
        <v>232.23923380000002</v>
      </c>
      <c r="D22" s="98">
        <f>D$3*IF((El_mricxveli!F22-El_mricxveli!E22)&gt;0,(El_mricxveli!F22-El_mricxveli!E22),0)</f>
        <v>157.80000760000001</v>
      </c>
      <c r="E22" s="98">
        <f>E$3*IF((El_mricxveli!G22-El_mricxveli!F22)&gt;0,(El_mricxveli!G22-El_mricxveli!F22),0)</f>
        <v>47.1169634</v>
      </c>
      <c r="F22" s="98">
        <f>F$3*IF((El_mricxveli!H22-El_mricxveli!G22)&gt;0,(El_mricxveli!H22-El_mricxveli!G22),0)</f>
        <v>27.3222628</v>
      </c>
      <c r="G22" s="98">
        <f>G$3*IF((El_mricxveli!I22-El_mricxveli!H22)&gt;0,(El_mricxveli!I22-El_mricxveli!H22),0)</f>
        <v>0</v>
      </c>
      <c r="H22" s="98">
        <f>H$3*IF((El_mricxveli!J22-El_mricxveli!I22)&gt;0,(El_mricxveli!J22-El_mricxveli!I22),0)</f>
        <v>0</v>
      </c>
      <c r="I22" s="98">
        <f>I$3*IF((El_mricxveli!K22-El_mricxveli!J22)&gt;0,(El_mricxveli!K22-El_mricxveli!J22),0)</f>
        <v>0</v>
      </c>
      <c r="J22" s="98">
        <f>J$3*IF((El_mricxveli!L22-El_mricxveli!K22)&gt;0,(El_mricxveli!L22-El_mricxveli!K22),0)</f>
        <v>0</v>
      </c>
      <c r="K22" s="98">
        <f>K$3*IF((El_mricxveli!M22-El_mricxveli!L22)&gt;0,(El_mricxveli!M22-El_mricxveli!L22),0)</f>
        <v>0</v>
      </c>
      <c r="L22" s="98">
        <f>L$3*IF((El_mricxveli!N22-El_mricxveli!M22)&gt;0,(El_mricxveli!N22-El_mricxveli!M22),0)</f>
        <v>0</v>
      </c>
      <c r="M22" s="98">
        <f>M$3*IF((El_mricxveli!O22-El_mricxveli!N22)&gt;0,(El_mricxveli!O22-El_mricxveli!N22),0)</f>
        <v>0</v>
      </c>
      <c r="N22" s="98">
        <f>N$3*IF((El_mricxveli!P22-El_mricxveli!O22)&gt;0,(El_mricxveli!P22-El_mricxveli!O22),0)</f>
        <v>0</v>
      </c>
      <c r="O22" s="98">
        <f>O$3*IF((El_mricxveli!Q22-El_mricxveli!P22)&gt;0,(El_mricxveli!Q22-El_mricxveli!P22),0)</f>
        <v>0</v>
      </c>
    </row>
    <row r="23" spans="1:15" ht="15" thickBot="1">
      <c r="A23" s="4">
        <f>Davalianeba!A23</f>
        <v>117</v>
      </c>
      <c r="B23" s="43" t="str">
        <f>Davalianeba!B23</f>
        <v>აბესაძ გ</v>
      </c>
      <c r="C23" s="26">
        <f t="shared" si="0"/>
        <v>2.2303888</v>
      </c>
      <c r="D23" s="98">
        <f>D$3*IF((El_mricxveli!F23-El_mricxveli!E23)&gt;0,(El_mricxveli!F23-El_mricxveli!E23),0)</f>
        <v>2.2303888</v>
      </c>
      <c r="E23" s="98">
        <f>E$3*IF((El_mricxveli!G23-El_mricxveli!F23)&gt;0,(El_mricxveli!G23-El_mricxveli!F23),0)</f>
        <v>0</v>
      </c>
      <c r="F23" s="98">
        <f>F$3*IF((El_mricxveli!H23-El_mricxveli!G23)&gt;0,(El_mricxveli!H23-El_mricxveli!G23),0)</f>
        <v>0</v>
      </c>
      <c r="G23" s="98">
        <f>G$3*IF((El_mricxveli!I23-El_mricxveli!H23)&gt;0,(El_mricxveli!I23-El_mricxveli!H23),0)</f>
        <v>0</v>
      </c>
      <c r="H23" s="98">
        <f>H$3*IF((El_mricxveli!J23-El_mricxveli!I23)&gt;0,(El_mricxveli!J23-El_mricxveli!I23),0)</f>
        <v>0</v>
      </c>
      <c r="I23" s="98">
        <f>I$3*IF((El_mricxveli!K23-El_mricxveli!J23)&gt;0,(El_mricxveli!K23-El_mricxveli!J23),0)</f>
        <v>0</v>
      </c>
      <c r="J23" s="98">
        <f>J$3*IF((El_mricxveli!L23-El_mricxveli!K23)&gt;0,(El_mricxveli!L23-El_mricxveli!K23),0)</f>
        <v>0</v>
      </c>
      <c r="K23" s="98">
        <f>K$3*IF((El_mricxveli!M23-El_mricxveli!L23)&gt;0,(El_mricxveli!M23-El_mricxveli!L23),0)</f>
        <v>0</v>
      </c>
      <c r="L23" s="98">
        <f>L$3*IF((El_mricxveli!N23-El_mricxveli!M23)&gt;0,(El_mricxveli!N23-El_mricxveli!M23),0)</f>
        <v>0</v>
      </c>
      <c r="M23" s="98">
        <f>M$3*IF((El_mricxveli!O23-El_mricxveli!N23)&gt;0,(El_mricxveli!O23-El_mricxveli!N23),0)</f>
        <v>0</v>
      </c>
      <c r="N23" s="98">
        <f>N$3*IF((El_mricxveli!P23-El_mricxveli!O23)&gt;0,(El_mricxveli!P23-El_mricxveli!O23),0)</f>
        <v>0</v>
      </c>
      <c r="O23" s="98">
        <f>O$3*IF((El_mricxveli!Q23-El_mricxveli!P23)&gt;0,(El_mricxveli!Q23-El_mricxveli!P23),0)</f>
        <v>0</v>
      </c>
    </row>
    <row r="24" spans="1:15" ht="15" thickBot="1">
      <c r="A24" s="4">
        <f>Davalianeba!A24</f>
        <v>118</v>
      </c>
      <c r="B24" s="43" t="str">
        <f>Davalianeba!B24</f>
        <v>აბესაძ გ</v>
      </c>
      <c r="C24" s="26">
        <f t="shared" si="0"/>
        <v>11.4307426</v>
      </c>
      <c r="D24" s="98">
        <f>D$3*IF((El_mricxveli!F24-El_mricxveli!E24)&gt;0,(El_mricxveli!F24-El_mricxveli!E24),0)</f>
        <v>11.4307426</v>
      </c>
      <c r="E24" s="98">
        <f>E$3*IF((El_mricxveli!G24-El_mricxveli!F24)&gt;0,(El_mricxveli!G24-El_mricxveli!F24),0)</f>
        <v>0</v>
      </c>
      <c r="F24" s="98">
        <f>F$3*IF((El_mricxveli!H24-El_mricxveli!G24)&gt;0,(El_mricxveli!H24-El_mricxveli!G24),0)</f>
        <v>0</v>
      </c>
      <c r="G24" s="98">
        <f>G$3*IF((El_mricxveli!I24-El_mricxveli!H24)&gt;0,(El_mricxveli!I24-El_mricxveli!H24),0)</f>
        <v>0</v>
      </c>
      <c r="H24" s="98">
        <f>H$3*IF((El_mricxveli!J24-El_mricxveli!I24)&gt;0,(El_mricxveli!J24-El_mricxveli!I24),0)</f>
        <v>0</v>
      </c>
      <c r="I24" s="98">
        <f>I$3*IF((El_mricxveli!K24-El_mricxveli!J24)&gt;0,(El_mricxveli!K24-El_mricxveli!J24),0)</f>
        <v>0</v>
      </c>
      <c r="J24" s="98">
        <f>J$3*IF((El_mricxveli!L24-El_mricxveli!K24)&gt;0,(El_mricxveli!L24-El_mricxveli!K24),0)</f>
        <v>0</v>
      </c>
      <c r="K24" s="98">
        <f>K$3*IF((El_mricxveli!M24-El_mricxveli!L24)&gt;0,(El_mricxveli!M24-El_mricxveli!L24),0)</f>
        <v>0</v>
      </c>
      <c r="L24" s="98">
        <f>L$3*IF((El_mricxveli!N24-El_mricxveli!M24)&gt;0,(El_mricxveli!N24-El_mricxveli!M24),0)</f>
        <v>0</v>
      </c>
      <c r="M24" s="98">
        <f>M$3*IF((El_mricxveli!O24-El_mricxveli!N24)&gt;0,(El_mricxveli!O24-El_mricxveli!N24),0)</f>
        <v>0</v>
      </c>
      <c r="N24" s="98">
        <f>N$3*IF((El_mricxveli!P24-El_mricxveli!O24)&gt;0,(El_mricxveli!P24-El_mricxveli!O24),0)</f>
        <v>0</v>
      </c>
      <c r="O24" s="98">
        <f>O$3*IF((El_mricxveli!Q24-El_mricxveli!P24)&gt;0,(El_mricxveli!Q24-El_mricxveli!P24),0)</f>
        <v>0</v>
      </c>
    </row>
    <row r="25" spans="1:15" ht="15" thickBot="1">
      <c r="A25" s="4">
        <f>Davalianeba!A25</f>
        <v>119</v>
      </c>
      <c r="B25" s="43" t="str">
        <f>Davalianeba!B25</f>
        <v>ამბოკაძ</v>
      </c>
      <c r="C25" s="26">
        <f t="shared" si="0"/>
        <v>0</v>
      </c>
      <c r="D25" s="98">
        <f>D$3*IF((El_mricxveli!F25-El_mricxveli!E25)&gt;0,(El_mricxveli!F25-El_mricxveli!E25),0)</f>
        <v>0</v>
      </c>
      <c r="E25" s="98">
        <f>E$3*IF((El_mricxveli!G25-El_mricxveli!F25)&gt;0,(El_mricxveli!G25-El_mricxveli!F25),0)</f>
        <v>0</v>
      </c>
      <c r="F25" s="98">
        <f>F$3*IF((El_mricxveli!H25-El_mricxveli!G25)&gt;0,(El_mricxveli!H25-El_mricxveli!G25),0)</f>
        <v>0</v>
      </c>
      <c r="G25" s="98">
        <f>G$3*IF((El_mricxveli!I25-El_mricxveli!H25)&gt;0,(El_mricxveli!I25-El_mricxveli!H25),0)</f>
        <v>0</v>
      </c>
      <c r="H25" s="98">
        <f>H$3*IF((El_mricxveli!J25-El_mricxveli!I25)&gt;0,(El_mricxveli!J25-El_mricxveli!I25),0)</f>
        <v>0</v>
      </c>
      <c r="I25" s="98">
        <f>I$3*IF((El_mricxveli!K25-El_mricxveli!J25)&gt;0,(El_mricxveli!K25-El_mricxveli!J25),0)</f>
        <v>0</v>
      </c>
      <c r="J25" s="98">
        <f>J$3*IF((El_mricxveli!L25-El_mricxveli!K25)&gt;0,(El_mricxveli!L25-El_mricxveli!K25),0)</f>
        <v>0</v>
      </c>
      <c r="K25" s="98">
        <f>K$3*IF((El_mricxveli!M25-El_mricxveli!L25)&gt;0,(El_mricxveli!M25-El_mricxveli!L25),0)</f>
        <v>0</v>
      </c>
      <c r="L25" s="98">
        <f>L$3*IF((El_mricxveli!N25-El_mricxveli!M25)&gt;0,(El_mricxveli!N25-El_mricxveli!M25),0)</f>
        <v>0</v>
      </c>
      <c r="M25" s="98">
        <f>M$3*IF((El_mricxveli!O25-El_mricxveli!N25)&gt;0,(El_mricxveli!O25-El_mricxveli!N25),0)</f>
        <v>0</v>
      </c>
      <c r="N25" s="98">
        <f>N$3*IF((El_mricxveli!P25-El_mricxveli!O25)&gt;0,(El_mricxveli!P25-El_mricxveli!O25),0)</f>
        <v>0</v>
      </c>
      <c r="O25" s="98">
        <f>O$3*IF((El_mricxveli!Q25-El_mricxveli!P25)&gt;0,(El_mricxveli!Q25-El_mricxveli!P25),0)</f>
        <v>0</v>
      </c>
    </row>
    <row r="26" spans="1:15" ht="15" thickBot="1">
      <c r="A26" s="4">
        <f>Davalianeba!A26</f>
        <v>120</v>
      </c>
      <c r="B26" s="43" t="str">
        <f>Davalianeba!B26</f>
        <v>ყურაშვილი ნ</v>
      </c>
      <c r="C26" s="26">
        <f t="shared" si="0"/>
        <v>0</v>
      </c>
      <c r="D26" s="98">
        <f>D$3*IF((El_mricxveli!F26-El_mricxveli!E26)&gt;0,(El_mricxveli!F26-El_mricxveli!E26),0)</f>
        <v>0</v>
      </c>
      <c r="E26" s="98">
        <f>E$3*IF((El_mricxveli!G26-El_mricxveli!F26)&gt;0,(El_mricxveli!G26-El_mricxveli!F26),0)</f>
        <v>0</v>
      </c>
      <c r="F26" s="98">
        <f>F$3*IF((El_mricxveli!H26-El_mricxveli!G26)&gt;0,(El_mricxveli!H26-El_mricxveli!G26),0)</f>
        <v>0</v>
      </c>
      <c r="G26" s="98">
        <f>G$3*IF((El_mricxveli!I26-El_mricxveli!H26)&gt;0,(El_mricxveli!I26-El_mricxveli!H26),0)</f>
        <v>0</v>
      </c>
      <c r="H26" s="98">
        <f>H$3*IF((El_mricxveli!J26-El_mricxveli!I26)&gt;0,(El_mricxveli!J26-El_mricxveli!I26),0)</f>
        <v>0</v>
      </c>
      <c r="I26" s="98">
        <f>I$3*IF((El_mricxveli!K26-El_mricxveli!J26)&gt;0,(El_mricxveli!K26-El_mricxveli!J26),0)</f>
        <v>0</v>
      </c>
      <c r="J26" s="98">
        <f>J$3*IF((El_mricxveli!L26-El_mricxveli!K26)&gt;0,(El_mricxveli!L26-El_mricxveli!K26),0)</f>
        <v>0</v>
      </c>
      <c r="K26" s="98">
        <f>K$3*IF((El_mricxveli!M26-El_mricxveli!L26)&gt;0,(El_mricxveli!M26-El_mricxveli!L26),0)</f>
        <v>0</v>
      </c>
      <c r="L26" s="98">
        <f>L$3*IF((El_mricxveli!N26-El_mricxveli!M26)&gt;0,(El_mricxveli!N26-El_mricxveli!M26),0)</f>
        <v>0</v>
      </c>
      <c r="M26" s="98">
        <f>M$3*IF((El_mricxveli!O26-El_mricxveli!N26)&gt;0,(El_mricxveli!O26-El_mricxveli!N26),0)</f>
        <v>0</v>
      </c>
      <c r="N26" s="98">
        <f>N$3*IF((El_mricxveli!P26-El_mricxveli!O26)&gt;0,(El_mricxveli!P26-El_mricxveli!O26),0)</f>
        <v>0</v>
      </c>
      <c r="O26" s="98">
        <f>O$3*IF((El_mricxveli!Q26-El_mricxveli!P26)&gt;0,(El_mricxveli!Q26-El_mricxveli!P26),0)</f>
        <v>0</v>
      </c>
    </row>
    <row r="27" spans="1:15" ht="15" thickBot="1">
      <c r="A27" s="4">
        <f>Davalianeba!A27</f>
        <v>121</v>
      </c>
      <c r="B27" s="43" t="str">
        <f>Davalianeba!B27</f>
        <v>ყურაშვილი ნ</v>
      </c>
      <c r="C27" s="26">
        <f t="shared" si="0"/>
        <v>28.158658600000003</v>
      </c>
      <c r="D27" s="98">
        <f>D$3*IF((El_mricxveli!F27-El_mricxveli!E27)&gt;0,(El_mricxveli!F27-El_mricxveli!E27),0)</f>
        <v>28.158658600000003</v>
      </c>
      <c r="E27" s="98">
        <f>E$3*IF((El_mricxveli!G27-El_mricxveli!F27)&gt;0,(El_mricxveli!G27-El_mricxveli!F27),0)</f>
        <v>0</v>
      </c>
      <c r="F27" s="98">
        <f>F$3*IF((El_mricxveli!H27-El_mricxveli!G27)&gt;0,(El_mricxveli!H27-El_mricxveli!G27),0)</f>
        <v>0</v>
      </c>
      <c r="G27" s="98">
        <f>G$3*IF((El_mricxveli!I27-El_mricxveli!H27)&gt;0,(El_mricxveli!I27-El_mricxveli!H27),0)</f>
        <v>0</v>
      </c>
      <c r="H27" s="98">
        <f>H$3*IF((El_mricxveli!J27-El_mricxveli!I27)&gt;0,(El_mricxveli!J27-El_mricxveli!I27),0)</f>
        <v>0</v>
      </c>
      <c r="I27" s="98">
        <f>I$3*IF((El_mricxveli!K27-El_mricxveli!J27)&gt;0,(El_mricxveli!K27-El_mricxveli!J27),0)</f>
        <v>0</v>
      </c>
      <c r="J27" s="98">
        <f>J$3*IF((El_mricxveli!L27-El_mricxveli!K27)&gt;0,(El_mricxveli!L27-El_mricxveli!K27),0)</f>
        <v>0</v>
      </c>
      <c r="K27" s="98">
        <f>K$3*IF((El_mricxveli!M27-El_mricxveli!L27)&gt;0,(El_mricxveli!M27-El_mricxveli!L27),0)</f>
        <v>0</v>
      </c>
      <c r="L27" s="98">
        <f>L$3*IF((El_mricxveli!N27-El_mricxveli!M27)&gt;0,(El_mricxveli!N27-El_mricxveli!M27),0)</f>
        <v>0</v>
      </c>
      <c r="M27" s="98">
        <f>M$3*IF((El_mricxveli!O27-El_mricxveli!N27)&gt;0,(El_mricxveli!O27-El_mricxveli!N27),0)</f>
        <v>0</v>
      </c>
      <c r="N27" s="98">
        <f>N$3*IF((El_mricxveli!P27-El_mricxveli!O27)&gt;0,(El_mricxveli!P27-El_mricxveli!O27),0)</f>
        <v>0</v>
      </c>
      <c r="O27" s="98">
        <f>O$3*IF((El_mricxveli!Q27-El_mricxveli!P27)&gt;0,(El_mricxveli!Q27-El_mricxveli!P27),0)</f>
        <v>0</v>
      </c>
    </row>
    <row r="28" spans="1:15" ht="15" thickBot="1">
      <c r="A28" s="4">
        <f>Davalianeba!A28</f>
        <v>122</v>
      </c>
      <c r="B28" s="43" t="str">
        <f>Davalianeba!B28</f>
        <v>გოგნიაშვილი</v>
      </c>
      <c r="C28" s="26">
        <f t="shared" si="0"/>
        <v>63.5660808</v>
      </c>
      <c r="D28" s="98">
        <f>D$3*IF((El_mricxveli!F28-El_mricxveli!E28)&gt;0,(El_mricxveli!F28-El_mricxveli!E28),0)</f>
        <v>17.2855132</v>
      </c>
      <c r="E28" s="98">
        <f>E$3*IF((El_mricxveli!G28-El_mricxveli!F28)&gt;0,(El_mricxveli!G28-El_mricxveli!F28),0)</f>
        <v>18.4007076</v>
      </c>
      <c r="F28" s="98">
        <f>F$3*IF((El_mricxveli!H28-El_mricxveli!G28)&gt;0,(El_mricxveli!H28-El_mricxveli!G28),0)</f>
        <v>27.87986</v>
      </c>
      <c r="G28" s="98">
        <f>G$3*IF((El_mricxveli!I28-El_mricxveli!H28)&gt;0,(El_mricxveli!I28-El_mricxveli!H28),0)</f>
        <v>0</v>
      </c>
      <c r="H28" s="98">
        <f>H$3*IF((El_mricxveli!J28-El_mricxveli!I28)&gt;0,(El_mricxveli!J28-El_mricxveli!I28),0)</f>
        <v>0</v>
      </c>
      <c r="I28" s="98">
        <f>I$3*IF((El_mricxveli!K28-El_mricxveli!J28)&gt;0,(El_mricxveli!K28-El_mricxveli!J28),0)</f>
        <v>0</v>
      </c>
      <c r="J28" s="98">
        <f>J$3*IF((El_mricxveli!L28-El_mricxveli!K28)&gt;0,(El_mricxveli!L28-El_mricxveli!K28),0)</f>
        <v>0</v>
      </c>
      <c r="K28" s="98">
        <f>K$3*IF((El_mricxveli!M28-El_mricxveli!L28)&gt;0,(El_mricxveli!M28-El_mricxveli!L28),0)</f>
        <v>0</v>
      </c>
      <c r="L28" s="98">
        <f>L$3*IF((El_mricxveli!N28-El_mricxveli!M28)&gt;0,(El_mricxveli!N28-El_mricxveli!M28),0)</f>
        <v>0</v>
      </c>
      <c r="M28" s="98">
        <f>M$3*IF((El_mricxveli!O28-El_mricxveli!N28)&gt;0,(El_mricxveli!O28-El_mricxveli!N28),0)</f>
        <v>0</v>
      </c>
      <c r="N28" s="98">
        <f>N$3*IF((El_mricxveli!P28-El_mricxveli!O28)&gt;0,(El_mricxveli!P28-El_mricxveli!O28),0)</f>
        <v>0</v>
      </c>
      <c r="O28" s="98">
        <f>O$3*IF((El_mricxveli!Q28-El_mricxveli!P28)&gt;0,(El_mricxveli!Q28-El_mricxveli!P28),0)</f>
        <v>0</v>
      </c>
    </row>
    <row r="29" spans="1:15" ht="15" thickBot="1">
      <c r="A29" s="4">
        <f>Davalianeba!A29</f>
        <v>123</v>
      </c>
      <c r="B29" s="43" t="str">
        <f>Davalianeba!B29</f>
        <v>ჯაბადარი გ</v>
      </c>
      <c r="C29" s="26">
        <f t="shared" si="0"/>
        <v>25.6494712</v>
      </c>
      <c r="D29" s="98">
        <f>D$3*IF((El_mricxveli!F29-El_mricxveli!E29)&gt;0,(El_mricxveli!F29-El_mricxveli!E29),0)</f>
        <v>19.7947006</v>
      </c>
      <c r="E29" s="98">
        <f>E$3*IF((El_mricxveli!G29-El_mricxveli!F29)&gt;0,(El_mricxveli!G29-El_mricxveli!F29),0)</f>
        <v>5.0183748</v>
      </c>
      <c r="F29" s="98">
        <f>F$3*IF((El_mricxveli!H29-El_mricxveli!G29)&gt;0,(El_mricxveli!H29-El_mricxveli!G29),0)</f>
        <v>0.8363958</v>
      </c>
      <c r="G29" s="98">
        <f>G$3*IF((El_mricxveli!I29-El_mricxveli!H29)&gt;0,(El_mricxveli!I29-El_mricxveli!H29),0)</f>
        <v>0</v>
      </c>
      <c r="H29" s="98">
        <f>H$3*IF((El_mricxveli!J29-El_mricxveli!I29)&gt;0,(El_mricxveli!J29-El_mricxveli!I29),0)</f>
        <v>0</v>
      </c>
      <c r="I29" s="98">
        <f>I$3*IF((El_mricxveli!K29-El_mricxveli!J29)&gt;0,(El_mricxveli!K29-El_mricxveli!J29),0)</f>
        <v>0</v>
      </c>
      <c r="J29" s="98">
        <f>J$3*IF((El_mricxveli!L29-El_mricxveli!K29)&gt;0,(El_mricxveli!L29-El_mricxveli!K29),0)</f>
        <v>0</v>
      </c>
      <c r="K29" s="98">
        <f>K$3*IF((El_mricxveli!M29-El_mricxveli!L29)&gt;0,(El_mricxveli!M29-El_mricxveli!L29),0)</f>
        <v>0</v>
      </c>
      <c r="L29" s="98">
        <f>L$3*IF((El_mricxveli!N29-El_mricxveli!M29)&gt;0,(El_mricxveli!N29-El_mricxveli!M29),0)</f>
        <v>0</v>
      </c>
      <c r="M29" s="98">
        <f>M$3*IF((El_mricxveli!O29-El_mricxveli!N29)&gt;0,(El_mricxveli!O29-El_mricxveli!N29),0)</f>
        <v>0</v>
      </c>
      <c r="N29" s="98">
        <f>N$3*IF((El_mricxveli!P29-El_mricxveli!O29)&gt;0,(El_mricxveli!P29-El_mricxveli!O29),0)</f>
        <v>0</v>
      </c>
      <c r="O29" s="98">
        <f>O$3*IF((El_mricxveli!Q29-El_mricxveli!P29)&gt;0,(El_mricxveli!Q29-El_mricxveli!P29),0)</f>
        <v>0</v>
      </c>
    </row>
    <row r="30" spans="1:15" ht="15" thickBot="1">
      <c r="A30" s="4">
        <f>Davalianeba!A30</f>
        <v>124</v>
      </c>
      <c r="B30" s="43" t="str">
        <f>Davalianeba!B30</f>
        <v>ჯაბადარი გ</v>
      </c>
      <c r="C30" s="26">
        <f t="shared" si="0"/>
        <v>0</v>
      </c>
      <c r="D30" s="98">
        <f>D$3*IF((El_mricxveli!F30-El_mricxveli!E30)&gt;0,(El_mricxveli!F30-El_mricxveli!E30),0)</f>
        <v>0</v>
      </c>
      <c r="E30" s="98">
        <f>E$3*IF((El_mricxveli!G30-El_mricxveli!F30)&gt;0,(El_mricxveli!G30-El_mricxveli!F30),0)</f>
        <v>0</v>
      </c>
      <c r="F30" s="98">
        <f>F$3*IF((El_mricxveli!H30-El_mricxveli!G30)&gt;0,(El_mricxveli!H30-El_mricxveli!G30),0)</f>
        <v>0</v>
      </c>
      <c r="G30" s="98">
        <f>G$3*IF((El_mricxveli!I30-El_mricxveli!H30)&gt;0,(El_mricxveli!I30-El_mricxveli!H30),0)</f>
        <v>0</v>
      </c>
      <c r="H30" s="98">
        <f>H$3*IF((El_mricxveli!J30-El_mricxveli!I30)&gt;0,(El_mricxveli!J30-El_mricxveli!I30),0)</f>
        <v>0</v>
      </c>
      <c r="I30" s="98">
        <f>I$3*IF((El_mricxveli!K30-El_mricxveli!J30)&gt;0,(El_mricxveli!K30-El_mricxveli!J30),0)</f>
        <v>0</v>
      </c>
      <c r="J30" s="98">
        <f>J$3*IF((El_mricxveli!L30-El_mricxveli!K30)&gt;0,(El_mricxveli!L30-El_mricxveli!K30),0)</f>
        <v>0</v>
      </c>
      <c r="K30" s="98">
        <f>K$3*IF((El_mricxveli!M30-El_mricxveli!L30)&gt;0,(El_mricxveli!M30-El_mricxveli!L30),0)</f>
        <v>0</v>
      </c>
      <c r="L30" s="98">
        <f>L$3*IF((El_mricxveli!N30-El_mricxveli!M30)&gt;0,(El_mricxveli!N30-El_mricxveli!M30),0)</f>
        <v>0</v>
      </c>
      <c r="M30" s="98">
        <f>M$3*IF((El_mricxveli!O30-El_mricxveli!N30)&gt;0,(El_mricxveli!O30-El_mricxveli!N30),0)</f>
        <v>0</v>
      </c>
      <c r="N30" s="98">
        <f>N$3*IF((El_mricxveli!P30-El_mricxveli!O30)&gt;0,(El_mricxveli!P30-El_mricxveli!O30),0)</f>
        <v>0</v>
      </c>
      <c r="O30" s="98">
        <f>O$3*IF((El_mricxveli!Q30-El_mricxveli!P30)&gt;0,(El_mricxveli!Q30-El_mricxveli!P30),0)</f>
        <v>0</v>
      </c>
    </row>
    <row r="31" spans="1:15" ht="15" thickBot="1">
      <c r="A31" s="57">
        <f>Davalianeba!A31</f>
        <v>201</v>
      </c>
      <c r="B31" s="62" t="str">
        <f>Davalianeba!B31</f>
        <v>ბრეგაძე მ.</v>
      </c>
      <c r="C31" s="59">
        <f t="shared" si="0"/>
        <v>19.794700600000002</v>
      </c>
      <c r="D31" s="98">
        <f>D$3*IF((El_mricxveli!F31-El_mricxveli!E31)&gt;0,(El_mricxveli!F31-El_mricxveli!E31),0)</f>
        <v>18.121909000000002</v>
      </c>
      <c r="E31" s="98">
        <f>E$3*IF((El_mricxveli!G31-El_mricxveli!F31)&gt;0,(El_mricxveli!G31-El_mricxveli!F31),0)</f>
        <v>1.1151944</v>
      </c>
      <c r="F31" s="98">
        <f>F$3*IF((El_mricxveli!H31-El_mricxveli!G31)&gt;0,(El_mricxveli!H31-El_mricxveli!G31),0)</f>
        <v>0.5575972</v>
      </c>
      <c r="G31" s="98">
        <f>G$3*IF((El_mricxveli!I31-El_mricxveli!H31)&gt;0,(El_mricxveli!I31-El_mricxveli!H31),0)</f>
        <v>0</v>
      </c>
      <c r="H31" s="98">
        <f>H$3*IF((El_mricxveli!J31-El_mricxveli!I31)&gt;0,(El_mricxveli!J31-El_mricxveli!I31),0)</f>
        <v>0</v>
      </c>
      <c r="I31" s="98">
        <f>I$3*IF((El_mricxveli!K31-El_mricxveli!J31)&gt;0,(El_mricxveli!K31-El_mricxveli!J31),0)</f>
        <v>0</v>
      </c>
      <c r="J31" s="98">
        <f>J$3*IF((El_mricxveli!L31-El_mricxveli!K31)&gt;0,(El_mricxveli!L31-El_mricxveli!K31),0)</f>
        <v>0</v>
      </c>
      <c r="K31" s="98">
        <f>K$3*IF((El_mricxveli!M31-El_mricxveli!L31)&gt;0,(El_mricxveli!M31-El_mricxveli!L31),0)</f>
        <v>0</v>
      </c>
      <c r="L31" s="98">
        <f>L$3*IF((El_mricxveli!N31-El_mricxveli!M31)&gt;0,(El_mricxveli!N31-El_mricxveli!M31),0)</f>
        <v>0</v>
      </c>
      <c r="M31" s="98">
        <f>M$3*IF((El_mricxveli!O31-El_mricxveli!N31)&gt;0,(El_mricxveli!O31-El_mricxveli!N31),0)</f>
        <v>0</v>
      </c>
      <c r="N31" s="98">
        <f>N$3*IF((El_mricxveli!P31-El_mricxveli!O31)&gt;0,(El_mricxveli!P31-El_mricxveli!O31),0)</f>
        <v>0</v>
      </c>
      <c r="O31" s="98">
        <f>O$3*IF((El_mricxveli!Q31-El_mricxveli!P31)&gt;0,(El_mricxveli!Q31-El_mricxveli!P31),0)</f>
        <v>0</v>
      </c>
    </row>
    <row r="32" spans="1:15" ht="15" thickBot="1">
      <c r="A32" s="57" t="str">
        <f>Davalianeba!A32</f>
        <v>201A</v>
      </c>
      <c r="B32" s="62" t="str">
        <f>Davalianeba!B32</f>
        <v>ამაშუკელი ბ/</v>
      </c>
      <c r="C32" s="59">
        <f>SUM(D32:O32)</f>
        <v>145.53286920000002</v>
      </c>
      <c r="D32" s="98">
        <f>D$3*IF((El_mricxveli!F32-El_mricxveli!E32)&gt;0,(El_mricxveli!F32-El_mricxveli!E32),0)</f>
        <v>63.8448794</v>
      </c>
      <c r="E32" s="98">
        <f>E$3*IF((El_mricxveli!G32-El_mricxveli!F32)&gt;0,(El_mricxveli!G32-El_mricxveli!F32),0)</f>
        <v>56.317317200000005</v>
      </c>
      <c r="F32" s="98">
        <f>F$3*IF((El_mricxveli!H32-El_mricxveli!G32)&gt;0,(El_mricxveli!H32-El_mricxveli!G32),0)</f>
        <v>25.3706726</v>
      </c>
      <c r="G32" s="98">
        <f>G$3*IF((El_mricxveli!I32-El_mricxveli!H32)&gt;0,(El_mricxveli!I32-El_mricxveli!H32),0)</f>
        <v>0</v>
      </c>
      <c r="H32" s="98">
        <f>H$3*IF((El_mricxveli!J32-El_mricxveli!I32)&gt;0,(El_mricxveli!J32-El_mricxveli!I32),0)</f>
        <v>0</v>
      </c>
      <c r="I32" s="98">
        <f>I$3*IF((El_mricxveli!K32-El_mricxveli!J32)&gt;0,(El_mricxveli!K32-El_mricxveli!J32),0)</f>
        <v>0</v>
      </c>
      <c r="J32" s="98">
        <f>J$3*IF((El_mricxveli!L32-El_mricxveli!K32)&gt;0,(El_mricxveli!L32-El_mricxveli!K32),0)</f>
        <v>0</v>
      </c>
      <c r="K32" s="98">
        <f>K$3*IF((El_mricxveli!M32-El_mricxveli!L32)&gt;0,(El_mricxveli!M32-El_mricxveli!L32),0)</f>
        <v>0</v>
      </c>
      <c r="L32" s="98">
        <f>L$3*IF((El_mricxveli!N32-El_mricxveli!M32)&gt;0,(El_mricxveli!N32-El_mricxveli!M32),0)</f>
        <v>0</v>
      </c>
      <c r="M32" s="98">
        <f>M$3*IF((El_mricxveli!O32-El_mricxveli!N32)&gt;0,(El_mricxveli!O32-El_mricxveli!N32),0)</f>
        <v>0</v>
      </c>
      <c r="N32" s="98">
        <f>N$3*IF((El_mricxveli!P32-El_mricxveli!O32)&gt;0,(El_mricxveli!P32-El_mricxveli!O32),0)</f>
        <v>0</v>
      </c>
      <c r="O32" s="98">
        <f>O$3*IF((El_mricxveli!Q32-El_mricxveli!P32)&gt;0,(El_mricxveli!Q32-El_mricxveli!P32),0)</f>
        <v>0</v>
      </c>
    </row>
    <row r="33" spans="1:15" ht="15" thickBot="1">
      <c r="A33" s="4">
        <f>Davalianeba!A33</f>
        <v>202</v>
      </c>
      <c r="B33" s="43" t="str">
        <f>Davalianeba!B33</f>
        <v>wuleuskiri g</v>
      </c>
      <c r="C33" s="26">
        <f t="shared" si="0"/>
        <v>0</v>
      </c>
      <c r="D33" s="98">
        <f>D$3*IF((El_mricxveli!F33-El_mricxveli!E33)&gt;0,(El_mricxveli!F33-El_mricxveli!E33),0)</f>
        <v>0</v>
      </c>
      <c r="E33" s="98">
        <f>E$3*IF((El_mricxveli!G33-El_mricxveli!F33)&gt;0,(El_mricxveli!G33-El_mricxveli!F33),0)</f>
        <v>0</v>
      </c>
      <c r="F33" s="98">
        <f>F$3*IF((El_mricxveli!H33-El_mricxveli!G33)&gt;0,(El_mricxveli!H33-El_mricxveli!G33),0)</f>
        <v>0</v>
      </c>
      <c r="G33" s="98">
        <f>G$3*IF((El_mricxveli!I33-El_mricxveli!H33)&gt;0,(El_mricxveli!I33-El_mricxveli!H33),0)</f>
        <v>0</v>
      </c>
      <c r="H33" s="98">
        <f>H$3*IF((El_mricxveli!J33-El_mricxveli!I33)&gt;0,(El_mricxveli!J33-El_mricxveli!I33),0)</f>
        <v>0</v>
      </c>
      <c r="I33" s="98">
        <f>I$3*IF((El_mricxveli!K33-El_mricxveli!J33)&gt;0,(El_mricxveli!K33-El_mricxveli!J33),0)</f>
        <v>0</v>
      </c>
      <c r="J33" s="98">
        <f>J$3*IF((El_mricxveli!L33-El_mricxveli!K33)&gt;0,(El_mricxveli!L33-El_mricxveli!K33),0)</f>
        <v>0</v>
      </c>
      <c r="K33" s="98">
        <f>K$3*IF((El_mricxveli!M33-El_mricxveli!L33)&gt;0,(El_mricxveli!M33-El_mricxveli!L33),0)</f>
        <v>0</v>
      </c>
      <c r="L33" s="98">
        <f>L$3*IF((El_mricxveli!N33-El_mricxveli!M33)&gt;0,(El_mricxveli!N33-El_mricxveli!M33),0)</f>
        <v>0</v>
      </c>
      <c r="M33" s="98">
        <f>M$3*IF((El_mricxveli!O33-El_mricxveli!N33)&gt;0,(El_mricxveli!O33-El_mricxveli!N33),0)</f>
        <v>0</v>
      </c>
      <c r="N33" s="98">
        <f>N$3*IF((El_mricxveli!P33-El_mricxveli!O33)&gt;0,(El_mricxveli!P33-El_mricxveli!O33),0)</f>
        <v>0</v>
      </c>
      <c r="O33" s="98">
        <f>O$3*IF((El_mricxveli!Q33-El_mricxveli!P33)&gt;0,(El_mricxveli!Q33-El_mricxveli!P33),0)</f>
        <v>0</v>
      </c>
    </row>
    <row r="34" spans="1:15" ht="15" thickBot="1">
      <c r="A34" s="4">
        <f>Davalianeba!A34</f>
        <v>203</v>
      </c>
      <c r="B34" s="43" t="str">
        <f>Davalianeba!B34</f>
        <v>wuleuskiri g</v>
      </c>
      <c r="C34" s="26">
        <f t="shared" si="0"/>
        <v>156.6848132</v>
      </c>
      <c r="D34" s="98">
        <f>D$3*IF((El_mricxveli!F34-El_mricxveli!E34)&gt;0,(El_mricxveli!F34-El_mricxveli!E34),0)</f>
        <v>73.881629</v>
      </c>
      <c r="E34" s="98">
        <f>E$3*IF((El_mricxveli!G34-El_mricxveli!F34)&gt;0,(El_mricxveli!G34-El_mricxveli!F34),0)</f>
        <v>62.1720878</v>
      </c>
      <c r="F34" s="98">
        <f>F$3*IF((El_mricxveli!H34-El_mricxveli!G34)&gt;0,(El_mricxveli!H34-El_mricxveli!G34),0)</f>
        <v>20.6310964</v>
      </c>
      <c r="G34" s="98">
        <f>G$3*IF((El_mricxveli!I34-El_mricxveli!H34)&gt;0,(El_mricxveli!I34-El_mricxveli!H34),0)</f>
        <v>0</v>
      </c>
      <c r="H34" s="98">
        <f>H$3*IF((El_mricxveli!J34-El_mricxveli!I34)&gt;0,(El_mricxveli!J34-El_mricxveli!I34),0)</f>
        <v>0</v>
      </c>
      <c r="I34" s="98">
        <f>I$3*IF((El_mricxveli!K34-El_mricxveli!J34)&gt;0,(El_mricxveli!K34-El_mricxveli!J34),0)</f>
        <v>0</v>
      </c>
      <c r="J34" s="98">
        <f>J$3*IF((El_mricxveli!L34-El_mricxveli!K34)&gt;0,(El_mricxveli!L34-El_mricxveli!K34),0)</f>
        <v>0</v>
      </c>
      <c r="K34" s="98">
        <f>K$3*IF((El_mricxveli!M34-El_mricxveli!L34)&gt;0,(El_mricxveli!M34-El_mricxveli!L34),0)</f>
        <v>0</v>
      </c>
      <c r="L34" s="98">
        <f>L$3*IF((El_mricxveli!N34-El_mricxveli!M34)&gt;0,(El_mricxveli!N34-El_mricxveli!M34),0)</f>
        <v>0</v>
      </c>
      <c r="M34" s="98">
        <f>M$3*IF((El_mricxveli!O34-El_mricxveli!N34)&gt;0,(El_mricxveli!O34-El_mricxveli!N34),0)</f>
        <v>0</v>
      </c>
      <c r="N34" s="98">
        <f>N$3*IF((El_mricxveli!P34-El_mricxveli!O34)&gt;0,(El_mricxveli!P34-El_mricxveli!O34),0)</f>
        <v>0</v>
      </c>
      <c r="O34" s="98">
        <f>O$3*IF((El_mricxveli!Q34-El_mricxveli!P34)&gt;0,(El_mricxveli!Q34-El_mricxveli!P34),0)</f>
        <v>0</v>
      </c>
    </row>
    <row r="35" spans="1:15" ht="15" thickBot="1">
      <c r="A35" s="4">
        <f>Davalianeba!A35</f>
        <v>204</v>
      </c>
      <c r="B35" s="43" t="str">
        <f>Davalianeba!B35</f>
        <v>კლიმიაშვილი.შ</v>
      </c>
      <c r="C35" s="26">
        <f t="shared" si="0"/>
        <v>29.8314502</v>
      </c>
      <c r="D35" s="98">
        <f>D$3*IF((El_mricxveli!F35-El_mricxveli!E35)&gt;0,(El_mricxveli!F35-El_mricxveli!E35),0)</f>
        <v>20.0734992</v>
      </c>
      <c r="E35" s="98">
        <f>E$3*IF((El_mricxveli!G35-El_mricxveli!F35)&gt;0,(El_mricxveli!G35-El_mricxveli!F35),0)</f>
        <v>9.757951</v>
      </c>
      <c r="F35" s="98">
        <f>F$3*IF((El_mricxveli!H35-El_mricxveli!G35)&gt;0,(El_mricxveli!H35-El_mricxveli!G35),0)</f>
        <v>0</v>
      </c>
      <c r="G35" s="98">
        <f>G$3*IF((El_mricxveli!I35-El_mricxveli!H35)&gt;0,(El_mricxveli!I35-El_mricxveli!H35),0)</f>
        <v>0</v>
      </c>
      <c r="H35" s="98">
        <f>H$3*IF((El_mricxveli!J35-El_mricxveli!I35)&gt;0,(El_mricxveli!J35-El_mricxveli!I35),0)</f>
        <v>0</v>
      </c>
      <c r="I35" s="98">
        <f>I$3*IF((El_mricxveli!K35-El_mricxveli!J35)&gt;0,(El_mricxveli!K35-El_mricxveli!J35),0)</f>
        <v>0</v>
      </c>
      <c r="J35" s="98">
        <f>J$3*IF((El_mricxveli!L35-El_mricxveli!K35)&gt;0,(El_mricxveli!L35-El_mricxveli!K35),0)</f>
        <v>0</v>
      </c>
      <c r="K35" s="98">
        <f>K$3*IF((El_mricxveli!M35-El_mricxveli!L35)&gt;0,(El_mricxveli!M35-El_mricxveli!L35),0)</f>
        <v>0</v>
      </c>
      <c r="L35" s="98">
        <f>L$3*IF((El_mricxveli!N35-El_mricxveli!M35)&gt;0,(El_mricxveli!N35-El_mricxveli!M35),0)</f>
        <v>0</v>
      </c>
      <c r="M35" s="98">
        <f>M$3*IF((El_mricxveli!O35-El_mricxveli!N35)&gt;0,(El_mricxveli!O35-El_mricxveli!N35),0)</f>
        <v>0</v>
      </c>
      <c r="N35" s="98">
        <f>N$3*IF((El_mricxveli!P35-El_mricxveli!O35)&gt;0,(El_mricxveli!P35-El_mricxveli!O35),0)</f>
        <v>0</v>
      </c>
      <c r="O35" s="98">
        <f>O$3*IF((El_mricxveli!Q35-El_mricxveli!P35)&gt;0,(El_mricxveli!Q35-El_mricxveli!P35),0)</f>
        <v>0</v>
      </c>
    </row>
    <row r="36" spans="1:15" ht="15" thickBot="1">
      <c r="A36" s="4">
        <f>Davalianeba!A36</f>
        <v>205</v>
      </c>
      <c r="B36" s="43" t="str">
        <f>Davalianeba!B36</f>
        <v>კლიმიაშვილი.შ</v>
      </c>
      <c r="C36" s="26">
        <f t="shared" si="0"/>
        <v>0</v>
      </c>
      <c r="D36" s="98">
        <f>D$3*IF((El_mricxveli!F36-El_mricxveli!E36)&gt;0,(El_mricxveli!F36-El_mricxveli!E36),0)</f>
        <v>0</v>
      </c>
      <c r="E36" s="98">
        <f>E$3*IF((El_mricxveli!G36-El_mricxveli!F36)&gt;0,(El_mricxveli!G36-El_mricxveli!F36),0)</f>
        <v>0</v>
      </c>
      <c r="F36" s="98">
        <f>F$3*IF((El_mricxveli!H36-El_mricxveli!G36)&gt;0,(El_mricxveli!H36-El_mricxveli!G36),0)</f>
        <v>0</v>
      </c>
      <c r="G36" s="98">
        <f>G$3*IF((El_mricxveli!I36-El_mricxveli!H36)&gt;0,(El_mricxveli!I36-El_mricxveli!H36),0)</f>
        <v>0</v>
      </c>
      <c r="H36" s="98">
        <f>H$3*IF((El_mricxveli!J36-El_mricxveli!I36)&gt;0,(El_mricxveli!J36-El_mricxveli!I36),0)</f>
        <v>0</v>
      </c>
      <c r="I36" s="98">
        <f>I$3*IF((El_mricxveli!K36-El_mricxveli!J36)&gt;0,(El_mricxveli!K36-El_mricxveli!J36),0)</f>
        <v>0</v>
      </c>
      <c r="J36" s="98">
        <f>J$3*IF((El_mricxveli!L36-El_mricxveli!K36)&gt;0,(El_mricxveli!L36-El_mricxveli!K36),0)</f>
        <v>0</v>
      </c>
      <c r="K36" s="98">
        <f>K$3*IF((El_mricxveli!M36-El_mricxveli!L36)&gt;0,(El_mricxveli!M36-El_mricxveli!L36),0)</f>
        <v>0</v>
      </c>
      <c r="L36" s="98">
        <f>L$3*IF((El_mricxveli!N36-El_mricxveli!M36)&gt;0,(El_mricxveli!N36-El_mricxveli!M36),0)</f>
        <v>0</v>
      </c>
      <c r="M36" s="98">
        <f>M$3*IF((El_mricxveli!O36-El_mricxveli!N36)&gt;0,(El_mricxveli!O36-El_mricxveli!N36),0)</f>
        <v>0</v>
      </c>
      <c r="N36" s="98">
        <f>N$3*IF((El_mricxveli!P36-El_mricxveli!O36)&gt;0,(El_mricxveli!P36-El_mricxveli!O36),0)</f>
        <v>0</v>
      </c>
      <c r="O36" s="98">
        <f>O$3*IF((El_mricxveli!Q36-El_mricxveli!P36)&gt;0,(El_mricxveli!Q36-El_mricxveli!P36),0)</f>
        <v>0</v>
      </c>
    </row>
    <row r="37" spans="1:15" ht="15" thickBot="1">
      <c r="A37" s="4">
        <f>Davalianeba!A37</f>
        <v>206</v>
      </c>
      <c r="B37" s="43" t="str">
        <f>Davalianeba!B37</f>
        <v>ი.ჩკადუა</v>
      </c>
      <c r="C37" s="26">
        <f t="shared" si="0"/>
        <v>80.851594</v>
      </c>
      <c r="D37" s="98">
        <f>D$3*IF((El_mricxveli!F37-El_mricxveli!E37)&gt;0,(El_mricxveli!F37-El_mricxveli!E37),0)</f>
        <v>57.153713</v>
      </c>
      <c r="E37" s="98">
        <f>E$3*IF((El_mricxveli!G37-El_mricxveli!F37)&gt;0,(El_mricxveli!G37-El_mricxveli!F37),0)</f>
        <v>13.6611314</v>
      </c>
      <c r="F37" s="98">
        <f>F$3*IF((El_mricxveli!H37-El_mricxveli!G37)&gt;0,(El_mricxveli!H37-El_mricxveli!G37),0)</f>
        <v>10.0367496</v>
      </c>
      <c r="G37" s="98">
        <f>G$3*IF((El_mricxveli!I37-El_mricxveli!H37)&gt;0,(El_mricxveli!I37-El_mricxveli!H37),0)</f>
        <v>0</v>
      </c>
      <c r="H37" s="98">
        <f>H$3*IF((El_mricxveli!J37-El_mricxveli!I37)&gt;0,(El_mricxveli!J37-El_mricxveli!I37),0)</f>
        <v>0</v>
      </c>
      <c r="I37" s="98">
        <f>I$3*IF((El_mricxveli!K37-El_mricxveli!J37)&gt;0,(El_mricxveli!K37-El_mricxveli!J37),0)</f>
        <v>0</v>
      </c>
      <c r="J37" s="98">
        <f>J$3*IF((El_mricxveli!L37-El_mricxveli!K37)&gt;0,(El_mricxveli!L37-El_mricxveli!K37),0)</f>
        <v>0</v>
      </c>
      <c r="K37" s="98">
        <f>K$3*IF((El_mricxveli!M37-El_mricxveli!L37)&gt;0,(El_mricxveli!M37-El_mricxveli!L37),0)</f>
        <v>0</v>
      </c>
      <c r="L37" s="98">
        <f>L$3*IF((El_mricxveli!N37-El_mricxveli!M37)&gt;0,(El_mricxveli!N37-El_mricxveli!M37),0)</f>
        <v>0</v>
      </c>
      <c r="M37" s="98">
        <f>M$3*IF((El_mricxveli!O37-El_mricxveli!N37)&gt;0,(El_mricxveli!O37-El_mricxveli!N37),0)</f>
        <v>0</v>
      </c>
      <c r="N37" s="98">
        <f>N$3*IF((El_mricxveli!P37-El_mricxveli!O37)&gt;0,(El_mricxveli!P37-El_mricxveli!O37),0)</f>
        <v>0</v>
      </c>
      <c r="O37" s="98">
        <f>O$3*IF((El_mricxveli!Q37-El_mricxveli!P37)&gt;0,(El_mricxveli!Q37-El_mricxveli!P37),0)</f>
        <v>0</v>
      </c>
    </row>
    <row r="38" spans="1:15" ht="15" thickBot="1">
      <c r="A38" s="4">
        <f>Davalianeba!A38</f>
        <v>207</v>
      </c>
      <c r="B38" s="43" t="str">
        <f>Davalianeba!B38</f>
        <v>ჩხეიძე დ.</v>
      </c>
      <c r="C38" s="26">
        <f t="shared" si="0"/>
        <v>51.2989424</v>
      </c>
      <c r="D38" s="98">
        <f>D$3*IF((El_mricxveli!F38-El_mricxveli!E38)&gt;0,(El_mricxveli!F38-El_mricxveli!E38),0)</f>
        <v>29.8314502</v>
      </c>
      <c r="E38" s="98">
        <f>E$3*IF((El_mricxveli!G38-El_mricxveli!F38)&gt;0,(El_mricxveli!G38-El_mricxveli!F38),0)</f>
        <v>21.467492200000002</v>
      </c>
      <c r="F38" s="98">
        <f>F$3*IF((El_mricxveli!H38-El_mricxveli!G38)&gt;0,(El_mricxveli!H38-El_mricxveli!G38),0)</f>
        <v>0</v>
      </c>
      <c r="G38" s="98">
        <f>G$3*IF((El_mricxveli!I38-El_mricxveli!H38)&gt;0,(El_mricxveli!I38-El_mricxveli!H38),0)</f>
        <v>0</v>
      </c>
      <c r="H38" s="98">
        <f>H$3*IF((El_mricxveli!J38-El_mricxveli!I38)&gt;0,(El_mricxveli!J38-El_mricxveli!I38),0)</f>
        <v>0</v>
      </c>
      <c r="I38" s="98">
        <f>I$3*IF((El_mricxveli!K38-El_mricxveli!J38)&gt;0,(El_mricxveli!K38-El_mricxveli!J38),0)</f>
        <v>0</v>
      </c>
      <c r="J38" s="98">
        <f>J$3*IF((El_mricxveli!L38-El_mricxveli!K38)&gt;0,(El_mricxveli!L38-El_mricxveli!K38),0)</f>
        <v>0</v>
      </c>
      <c r="K38" s="98">
        <f>K$3*IF((El_mricxveli!M38-El_mricxveli!L38)&gt;0,(El_mricxveli!M38-El_mricxveli!L38),0)</f>
        <v>0</v>
      </c>
      <c r="L38" s="98">
        <f>L$3*IF((El_mricxveli!N38-El_mricxveli!M38)&gt;0,(El_mricxveli!N38-El_mricxveli!M38),0)</f>
        <v>0</v>
      </c>
      <c r="M38" s="98">
        <f>M$3*IF((El_mricxveli!O38-El_mricxveli!N38)&gt;0,(El_mricxveli!O38-El_mricxveli!N38),0)</f>
        <v>0</v>
      </c>
      <c r="N38" s="98">
        <f>N$3*IF((El_mricxveli!P38-El_mricxveli!O38)&gt;0,(El_mricxveli!P38-El_mricxveli!O38),0)</f>
        <v>0</v>
      </c>
      <c r="O38" s="98">
        <f>O$3*IF((El_mricxveli!Q38-El_mricxveli!P38)&gt;0,(El_mricxveli!Q38-El_mricxveli!P38),0)</f>
        <v>0</v>
      </c>
    </row>
    <row r="39" spans="1:15" ht="15" thickBot="1">
      <c r="A39" s="4">
        <f>Davalianeba!A39</f>
        <v>208</v>
      </c>
      <c r="B39" s="43" t="str">
        <f>Davalianeba!B39</f>
        <v>ზ.ლომიძე</v>
      </c>
      <c r="C39" s="26">
        <f t="shared" si="0"/>
        <v>124.9017728</v>
      </c>
      <c r="D39" s="98">
        <f>D$3*IF((El_mricxveli!F39-El_mricxveli!E39)&gt;0,(El_mricxveli!F39-El_mricxveli!E39),0)</f>
        <v>85.3123716</v>
      </c>
      <c r="E39" s="98">
        <f>E$3*IF((El_mricxveli!G39-El_mricxveli!F39)&gt;0,(El_mricxveli!G39-El_mricxveli!F39),0)</f>
        <v>39.5894012</v>
      </c>
      <c r="F39" s="98">
        <f>F$3*IF((El_mricxveli!H39-El_mricxveli!G39)&gt;0,(El_mricxveli!H39-El_mricxveli!G39),0)</f>
        <v>0</v>
      </c>
      <c r="G39" s="98">
        <f>G$3*IF((El_mricxveli!I39-El_mricxveli!H39)&gt;0,(El_mricxveli!I39-El_mricxveli!H39),0)</f>
        <v>0</v>
      </c>
      <c r="H39" s="98">
        <f>H$3*IF((El_mricxveli!J39-El_mricxveli!I39)&gt;0,(El_mricxveli!J39-El_mricxveli!I39),0)</f>
        <v>0</v>
      </c>
      <c r="I39" s="98">
        <f>I$3*IF((El_mricxveli!K39-El_mricxveli!J39)&gt;0,(El_mricxveli!K39-El_mricxveli!J39),0)</f>
        <v>0</v>
      </c>
      <c r="J39" s="98">
        <f>J$3*IF((El_mricxveli!L39-El_mricxveli!K39)&gt;0,(El_mricxveli!L39-El_mricxveli!K39),0)</f>
        <v>0</v>
      </c>
      <c r="K39" s="98">
        <f>K$3*IF((El_mricxveli!M39-El_mricxveli!L39)&gt;0,(El_mricxveli!M39-El_mricxveli!L39),0)</f>
        <v>0</v>
      </c>
      <c r="L39" s="98">
        <f>L$3*IF((El_mricxveli!N39-El_mricxveli!M39)&gt;0,(El_mricxveli!N39-El_mricxveli!M39),0)</f>
        <v>0</v>
      </c>
      <c r="M39" s="98">
        <f>M$3*IF((El_mricxveli!O39-El_mricxveli!N39)&gt;0,(El_mricxveli!O39-El_mricxveli!N39),0)</f>
        <v>0</v>
      </c>
      <c r="N39" s="98">
        <f>N$3*IF((El_mricxveli!P39-El_mricxveli!O39)&gt;0,(El_mricxveli!P39-El_mricxveli!O39),0)</f>
        <v>0</v>
      </c>
      <c r="O39" s="98">
        <f>O$3*IF((El_mricxveli!Q39-El_mricxveli!P39)&gt;0,(El_mricxveli!Q39-El_mricxveli!P39),0)</f>
        <v>0</v>
      </c>
    </row>
    <row r="40" spans="1:15" ht="15" thickBot="1">
      <c r="A40" s="4">
        <f>Davalianeba!A40</f>
        <v>209</v>
      </c>
      <c r="B40" s="43" t="str">
        <f>Davalianeba!B40</f>
        <v>ზ.ლომიძე</v>
      </c>
      <c r="C40" s="26">
        <f t="shared" si="0"/>
        <v>0</v>
      </c>
      <c r="D40" s="98">
        <f>D$3*IF((El_mricxveli!F40-El_mricxveli!E40)&gt;0,(El_mricxveli!F40-El_mricxveli!E40),0)</f>
        <v>0</v>
      </c>
      <c r="E40" s="98">
        <f>E$3*IF((El_mricxveli!G40-El_mricxveli!F40)&gt;0,(El_mricxveli!G40-El_mricxveli!F40),0)</f>
        <v>0</v>
      </c>
      <c r="F40" s="98">
        <f>F$3*IF((El_mricxveli!H40-El_mricxveli!G40)&gt;0,(El_mricxveli!H40-El_mricxveli!G40),0)</f>
        <v>0</v>
      </c>
      <c r="G40" s="98">
        <f>G$3*IF((El_mricxveli!I40-El_mricxveli!H40)&gt;0,(El_mricxveli!I40-El_mricxveli!H40),0)</f>
        <v>0</v>
      </c>
      <c r="H40" s="98">
        <f>H$3*IF((El_mricxveli!J40-El_mricxveli!I40)&gt;0,(El_mricxveli!J40-El_mricxveli!I40),0)</f>
        <v>0</v>
      </c>
      <c r="I40" s="98">
        <f>I$3*IF((El_mricxveli!K40-El_mricxveli!J40)&gt;0,(El_mricxveli!K40-El_mricxveli!J40),0)</f>
        <v>0</v>
      </c>
      <c r="J40" s="98">
        <f>J$3*IF((El_mricxveli!L40-El_mricxveli!K40)&gt;0,(El_mricxveli!L40-El_mricxveli!K40),0)</f>
        <v>0</v>
      </c>
      <c r="K40" s="98">
        <f>K$3*IF((El_mricxveli!M40-El_mricxveli!L40)&gt;0,(El_mricxveli!M40-El_mricxveli!L40),0)</f>
        <v>0</v>
      </c>
      <c r="L40" s="98">
        <f>L$3*IF((El_mricxveli!N40-El_mricxveli!M40)&gt;0,(El_mricxveli!N40-El_mricxveli!M40),0)</f>
        <v>0</v>
      </c>
      <c r="M40" s="98">
        <f>M$3*IF((El_mricxveli!O40-El_mricxveli!N40)&gt;0,(El_mricxveli!O40-El_mricxveli!N40),0)</f>
        <v>0</v>
      </c>
      <c r="N40" s="98">
        <f>N$3*IF((El_mricxveli!P40-El_mricxveli!O40)&gt;0,(El_mricxveli!P40-El_mricxveli!O40),0)</f>
        <v>0</v>
      </c>
      <c r="O40" s="98">
        <f>O$3*IF((El_mricxveli!Q40-El_mricxveli!P40)&gt;0,(El_mricxveli!Q40-El_mricxveli!P40),0)</f>
        <v>0</v>
      </c>
    </row>
    <row r="41" spans="1:15" ht="15" thickBot="1">
      <c r="A41" s="4">
        <f>Davalianeba!A41</f>
        <v>210</v>
      </c>
      <c r="B41" s="43" t="str">
        <f>Davalianeba!B41</f>
        <v>მაისურაძ მ.</v>
      </c>
      <c r="C41" s="26">
        <f t="shared" si="0"/>
        <v>11.4307426</v>
      </c>
      <c r="D41" s="98">
        <f>D$3*IF((El_mricxveli!F41-El_mricxveli!E41)&gt;0,(El_mricxveli!F41-El_mricxveli!E41),0)</f>
        <v>5.575972</v>
      </c>
      <c r="E41" s="98">
        <f>E$3*IF((El_mricxveli!G41-El_mricxveli!F41)&gt;0,(El_mricxveli!G41-El_mricxveli!F41),0)</f>
        <v>5.8547706</v>
      </c>
      <c r="F41" s="98">
        <f>F$3*IF((El_mricxveli!H41-El_mricxveli!G41)&gt;0,(El_mricxveli!H41-El_mricxveli!G41),0)</f>
        <v>0</v>
      </c>
      <c r="G41" s="98">
        <f>G$3*IF((El_mricxveli!I41-El_mricxveli!H41)&gt;0,(El_mricxveli!I41-El_mricxveli!H41),0)</f>
        <v>0</v>
      </c>
      <c r="H41" s="98">
        <f>H$3*IF((El_mricxveli!J41-El_mricxveli!I41)&gt;0,(El_mricxveli!J41-El_mricxveli!I41),0)</f>
        <v>0</v>
      </c>
      <c r="I41" s="98">
        <f>I$3*IF((El_mricxveli!K41-El_mricxveli!J41)&gt;0,(El_mricxveli!K41-El_mricxveli!J41),0)</f>
        <v>0</v>
      </c>
      <c r="J41" s="98">
        <f>J$3*IF((El_mricxveli!L41-El_mricxveli!K41)&gt;0,(El_mricxveli!L41-El_mricxveli!K41),0)</f>
        <v>0</v>
      </c>
      <c r="K41" s="98">
        <f>K$3*IF((El_mricxveli!M41-El_mricxveli!L41)&gt;0,(El_mricxveli!M41-El_mricxveli!L41),0)</f>
        <v>0</v>
      </c>
      <c r="L41" s="98">
        <f>L$3*IF((El_mricxveli!N41-El_mricxveli!M41)&gt;0,(El_mricxveli!N41-El_mricxveli!M41),0)</f>
        <v>0</v>
      </c>
      <c r="M41" s="98">
        <f>M$3*IF((El_mricxveli!O41-El_mricxveli!N41)&gt;0,(El_mricxveli!O41-El_mricxveli!N41),0)</f>
        <v>0</v>
      </c>
      <c r="N41" s="98">
        <f>N$3*IF((El_mricxveli!P41-El_mricxveli!O41)&gt;0,(El_mricxveli!P41-El_mricxveli!O41),0)</f>
        <v>0</v>
      </c>
      <c r="O41" s="98">
        <f>O$3*IF((El_mricxveli!Q41-El_mricxveli!P41)&gt;0,(El_mricxveli!Q41-El_mricxveli!P41),0)</f>
        <v>0</v>
      </c>
    </row>
    <row r="42" spans="1:15" ht="15" thickBot="1">
      <c r="A42" s="4">
        <f>Davalianeba!A42</f>
        <v>211</v>
      </c>
      <c r="B42" s="43" t="str">
        <f>Davalianeba!B42</f>
        <v>მაისურაძ შ</v>
      </c>
      <c r="C42" s="26">
        <f t="shared" si="0"/>
        <v>6.4123678</v>
      </c>
      <c r="D42" s="98">
        <f>D$3*IF((El_mricxveli!F42-El_mricxveli!E42)&gt;0,(El_mricxveli!F42-El_mricxveli!E42),0)</f>
        <v>0</v>
      </c>
      <c r="E42" s="98">
        <f>E$3*IF((El_mricxveli!G42-El_mricxveli!F42)&gt;0,(El_mricxveli!G42-El_mricxveli!F42),0)</f>
        <v>4.181979</v>
      </c>
      <c r="F42" s="98">
        <f>F$3*IF((El_mricxveli!H42-El_mricxveli!G42)&gt;0,(El_mricxveli!H42-El_mricxveli!G42),0)</f>
        <v>2.2303888</v>
      </c>
      <c r="G42" s="98">
        <f>G$3*IF((El_mricxveli!I42-El_mricxveli!H42)&gt;0,(El_mricxveli!I42-El_mricxveli!H42),0)</f>
        <v>0</v>
      </c>
      <c r="H42" s="98">
        <f>H$3*IF((El_mricxveli!J42-El_mricxveli!I42)&gt;0,(El_mricxveli!J42-El_mricxveli!I42),0)</f>
        <v>0</v>
      </c>
      <c r="I42" s="98">
        <f>I$3*IF((El_mricxveli!K42-El_mricxveli!J42)&gt;0,(El_mricxveli!K42-El_mricxveli!J42),0)</f>
        <v>0</v>
      </c>
      <c r="J42" s="98">
        <f>J$3*IF((El_mricxveli!L42-El_mricxveli!K42)&gt;0,(El_mricxveli!L42-El_mricxveli!K42),0)</f>
        <v>0</v>
      </c>
      <c r="K42" s="98">
        <f>K$3*IF((El_mricxveli!M42-El_mricxveli!L42)&gt;0,(El_mricxveli!M42-El_mricxveli!L42),0)</f>
        <v>0</v>
      </c>
      <c r="L42" s="98">
        <f>L$3*IF((El_mricxveli!N42-El_mricxveli!M42)&gt;0,(El_mricxveli!N42-El_mricxveli!M42),0)</f>
        <v>0</v>
      </c>
      <c r="M42" s="98">
        <f>M$3*IF((El_mricxveli!O42-El_mricxveli!N42)&gt;0,(El_mricxveli!O42-El_mricxveli!N42),0)</f>
        <v>0</v>
      </c>
      <c r="N42" s="98">
        <f>N$3*IF((El_mricxveli!P42-El_mricxveli!O42)&gt;0,(El_mricxveli!P42-El_mricxveli!O42),0)</f>
        <v>0</v>
      </c>
      <c r="O42" s="98">
        <f>O$3*IF((El_mricxveli!Q42-El_mricxveli!P42)&gt;0,(El_mricxveli!Q42-El_mricxveli!P42),0)</f>
        <v>0</v>
      </c>
    </row>
    <row r="43" spans="1:15" ht="15" thickBot="1">
      <c r="A43" s="4">
        <f>Davalianeba!A43</f>
        <v>212</v>
      </c>
      <c r="B43" s="43" t="str">
        <f>Davalianeba!B43</f>
        <v>სულიკაშვილი</v>
      </c>
      <c r="C43" s="26">
        <f t="shared" si="0"/>
        <v>0</v>
      </c>
      <c r="D43" s="98">
        <f>D$3*IF((El_mricxveli!F43-El_mricxveli!E43)&gt;0,(El_mricxveli!F43-El_mricxveli!E43),0)</f>
        <v>0</v>
      </c>
      <c r="E43" s="98">
        <f>E$3*IF((El_mricxveli!G43-El_mricxveli!F43)&gt;0,(El_mricxveli!G43-El_mricxveli!F43),0)</f>
        <v>0</v>
      </c>
      <c r="F43" s="98">
        <f>F$3*IF((El_mricxveli!H43-El_mricxveli!G43)&gt;0,(El_mricxveli!H43-El_mricxveli!G43),0)</f>
        <v>0</v>
      </c>
      <c r="G43" s="98">
        <f>G$3*IF((El_mricxveli!I43-El_mricxveli!H43)&gt;0,(El_mricxveli!I43-El_mricxveli!H43),0)</f>
        <v>0</v>
      </c>
      <c r="H43" s="98">
        <f>H$3*IF((El_mricxveli!J43-El_mricxveli!I43)&gt;0,(El_mricxveli!J43-El_mricxveli!I43),0)</f>
        <v>0</v>
      </c>
      <c r="I43" s="98">
        <f>I$3*IF((El_mricxveli!K43-El_mricxveli!J43)&gt;0,(El_mricxveli!K43-El_mricxveli!J43),0)</f>
        <v>0</v>
      </c>
      <c r="J43" s="98">
        <f>J$3*IF((El_mricxveli!L43-El_mricxveli!K43)&gt;0,(El_mricxveli!L43-El_mricxveli!K43),0)</f>
        <v>0</v>
      </c>
      <c r="K43" s="98">
        <f>K$3*IF((El_mricxveli!M43-El_mricxveli!L43)&gt;0,(El_mricxveli!M43-El_mricxveli!L43),0)</f>
        <v>0</v>
      </c>
      <c r="L43" s="98">
        <f>L$3*IF((El_mricxveli!N43-El_mricxveli!M43)&gt;0,(El_mricxveli!N43-El_mricxveli!M43),0)</f>
        <v>0</v>
      </c>
      <c r="M43" s="98">
        <f>M$3*IF((El_mricxveli!O43-El_mricxveli!N43)&gt;0,(El_mricxveli!O43-El_mricxveli!N43),0)</f>
        <v>0</v>
      </c>
      <c r="N43" s="98">
        <f>N$3*IF((El_mricxveli!P43-El_mricxveli!O43)&gt;0,(El_mricxveli!P43-El_mricxveli!O43),0)</f>
        <v>0</v>
      </c>
      <c r="O43" s="98">
        <f>O$3*IF((El_mricxveli!Q43-El_mricxveli!P43)&gt;0,(El_mricxveli!Q43-El_mricxveli!P43),0)</f>
        <v>0</v>
      </c>
    </row>
    <row r="44" spans="1:15" ht="15" thickBot="1">
      <c r="A44" s="4">
        <f>Davalianeba!A44</f>
        <v>213</v>
      </c>
      <c r="B44" s="43" t="str">
        <f>Davalianeba!B44</f>
        <v>მიქელაძე.ე</v>
      </c>
      <c r="C44" s="26">
        <f t="shared" si="0"/>
        <v>16.727916</v>
      </c>
      <c r="D44" s="98">
        <f>D$3*IF((El_mricxveli!F44-El_mricxveli!E44)&gt;0,(El_mricxveli!F44-El_mricxveli!E44),0)</f>
        <v>15.6127216</v>
      </c>
      <c r="E44" s="98">
        <f>E$3*IF((El_mricxveli!G44-El_mricxveli!F44)&gt;0,(El_mricxveli!G44-El_mricxveli!F44),0)</f>
        <v>0</v>
      </c>
      <c r="F44" s="98">
        <f>F$3*IF((El_mricxveli!H44-El_mricxveli!G44)&gt;0,(El_mricxveli!H44-El_mricxveli!G44),0)</f>
        <v>1.1151944</v>
      </c>
      <c r="G44" s="98">
        <f>G$3*IF((El_mricxveli!I44-El_mricxveli!H44)&gt;0,(El_mricxveli!I44-El_mricxveli!H44),0)</f>
        <v>0</v>
      </c>
      <c r="H44" s="98">
        <f>H$3*IF((El_mricxveli!J44-El_mricxveli!I44)&gt;0,(El_mricxveli!J44-El_mricxveli!I44),0)</f>
        <v>0</v>
      </c>
      <c r="I44" s="98">
        <f>I$3*IF((El_mricxveli!K44-El_mricxveli!J44)&gt;0,(El_mricxveli!K44-El_mricxveli!J44),0)</f>
        <v>0</v>
      </c>
      <c r="J44" s="98">
        <f>J$3*IF((El_mricxveli!L44-El_mricxveli!K44)&gt;0,(El_mricxveli!L44-El_mricxveli!K44),0)</f>
        <v>0</v>
      </c>
      <c r="K44" s="98">
        <f>K$3*IF((El_mricxveli!M44-El_mricxveli!L44)&gt;0,(El_mricxveli!M44-El_mricxveli!L44),0)</f>
        <v>0</v>
      </c>
      <c r="L44" s="98">
        <f>L$3*IF((El_mricxveli!N44-El_mricxveli!M44)&gt;0,(El_mricxveli!N44-El_mricxveli!M44),0)</f>
        <v>0</v>
      </c>
      <c r="M44" s="98">
        <f>M$3*IF((El_mricxveli!O44-El_mricxveli!N44)&gt;0,(El_mricxveli!O44-El_mricxveli!N44),0)</f>
        <v>0</v>
      </c>
      <c r="N44" s="98">
        <f>N$3*IF((El_mricxveli!P44-El_mricxveli!O44)&gt;0,(El_mricxveli!P44-El_mricxveli!O44),0)</f>
        <v>0</v>
      </c>
      <c r="O44" s="98">
        <f>O$3*IF((El_mricxveli!Q44-El_mricxveli!P44)&gt;0,(El_mricxveli!Q44-El_mricxveli!P44),0)</f>
        <v>0</v>
      </c>
    </row>
    <row r="45" spans="1:15" ht="15" thickBot="1">
      <c r="A45" s="4">
        <f>Davalianeba!A45</f>
        <v>214</v>
      </c>
      <c r="B45" s="43" t="str">
        <f>Davalianeba!B45</f>
        <v>ე.წენგუაშვილი</v>
      </c>
      <c r="C45" s="26">
        <f t="shared" si="0"/>
        <v>22.582686600000002</v>
      </c>
      <c r="D45" s="98">
        <f>D$3*IF((El_mricxveli!F45-El_mricxveli!E45)&gt;0,(El_mricxveli!F45-El_mricxveli!E45),0)</f>
        <v>22.582686600000002</v>
      </c>
      <c r="E45" s="98">
        <f>E$3*IF((El_mricxveli!G45-El_mricxveli!F45)&gt;0,(El_mricxveli!G45-El_mricxveli!F45),0)</f>
        <v>0</v>
      </c>
      <c r="F45" s="98">
        <f>F$3*IF((El_mricxveli!H45-El_mricxveli!G45)&gt;0,(El_mricxveli!H45-El_mricxveli!G45),0)</f>
        <v>0</v>
      </c>
      <c r="G45" s="98">
        <f>G$3*IF((El_mricxveli!I45-El_mricxveli!H45)&gt;0,(El_mricxveli!I45-El_mricxveli!H45),0)</f>
        <v>0</v>
      </c>
      <c r="H45" s="98">
        <f>H$3*IF((El_mricxveli!J45-El_mricxveli!I45)&gt;0,(El_mricxveli!J45-El_mricxveli!I45),0)</f>
        <v>0</v>
      </c>
      <c r="I45" s="98">
        <f>I$3*IF((El_mricxveli!K45-El_mricxveli!J45)&gt;0,(El_mricxveli!K45-El_mricxveli!J45),0)</f>
        <v>0</v>
      </c>
      <c r="J45" s="98">
        <f>J$3*IF((El_mricxveli!L45-El_mricxveli!K45)&gt;0,(El_mricxveli!L45-El_mricxveli!K45),0)</f>
        <v>0</v>
      </c>
      <c r="K45" s="98">
        <f>K$3*IF((El_mricxveli!M45-El_mricxveli!L45)&gt;0,(El_mricxveli!M45-El_mricxveli!L45),0)</f>
        <v>0</v>
      </c>
      <c r="L45" s="98">
        <f>L$3*IF((El_mricxveli!N45-El_mricxveli!M45)&gt;0,(El_mricxveli!N45-El_mricxveli!M45),0)</f>
        <v>0</v>
      </c>
      <c r="M45" s="98">
        <f>M$3*IF((El_mricxveli!O45-El_mricxveli!N45)&gt;0,(El_mricxveli!O45-El_mricxveli!N45),0)</f>
        <v>0</v>
      </c>
      <c r="N45" s="98">
        <f>N$3*IF((El_mricxveli!P45-El_mricxveli!O45)&gt;0,(El_mricxveli!P45-El_mricxveli!O45),0)</f>
        <v>0</v>
      </c>
      <c r="O45" s="98">
        <f>O$3*IF((El_mricxveli!Q45-El_mricxveli!P45)&gt;0,(El_mricxveli!Q45-El_mricxveli!P45),0)</f>
        <v>0</v>
      </c>
    </row>
    <row r="46" spans="1:15" ht="15" thickBot="1">
      <c r="A46" s="4">
        <f>Davalianeba!A46</f>
        <v>215</v>
      </c>
      <c r="B46" s="43" t="str">
        <f>Davalianeba!B46</f>
        <v>სანიკიძ ლ</v>
      </c>
      <c r="C46" s="26">
        <f t="shared" si="0"/>
        <v>0</v>
      </c>
      <c r="D46" s="98">
        <f>D$3*IF((El_mricxveli!F46-El_mricxveli!E46)&gt;0,(El_mricxveli!F46-El_mricxveli!E46),0)</f>
        <v>0</v>
      </c>
      <c r="E46" s="98">
        <f>E$3*IF((El_mricxveli!G46-El_mricxveli!F46)&gt;0,(El_mricxveli!G46-El_mricxveli!F46),0)</f>
        <v>0</v>
      </c>
      <c r="F46" s="98">
        <f>F$3*IF((El_mricxveli!H46-El_mricxveli!G46)&gt;0,(El_mricxveli!H46-El_mricxveli!G46),0)</f>
        <v>0</v>
      </c>
      <c r="G46" s="98">
        <f>G$3*IF((El_mricxveli!I46-El_mricxveli!H46)&gt;0,(El_mricxveli!I46-El_mricxveli!H46),0)</f>
        <v>0</v>
      </c>
      <c r="H46" s="98">
        <f>H$3*IF((El_mricxveli!J46-El_mricxveli!I46)&gt;0,(El_mricxveli!J46-El_mricxveli!I46),0)</f>
        <v>0</v>
      </c>
      <c r="I46" s="98">
        <f>I$3*IF((El_mricxveli!K46-El_mricxveli!J46)&gt;0,(El_mricxveli!K46-El_mricxveli!J46),0)</f>
        <v>0</v>
      </c>
      <c r="J46" s="98">
        <f>J$3*IF((El_mricxveli!L46-El_mricxveli!K46)&gt;0,(El_mricxveli!L46-El_mricxveli!K46),0)</f>
        <v>0</v>
      </c>
      <c r="K46" s="98">
        <f>K$3*IF((El_mricxveli!M46-El_mricxveli!L46)&gt;0,(El_mricxveli!M46-El_mricxveli!L46),0)</f>
        <v>0</v>
      </c>
      <c r="L46" s="98">
        <f>L$3*IF((El_mricxveli!N46-El_mricxveli!M46)&gt;0,(El_mricxveli!N46-El_mricxveli!M46),0)</f>
        <v>0</v>
      </c>
      <c r="M46" s="98">
        <f>M$3*IF((El_mricxveli!O46-El_mricxveli!N46)&gt;0,(El_mricxveli!O46-El_mricxveli!N46),0)</f>
        <v>0</v>
      </c>
      <c r="N46" s="98">
        <f>N$3*IF((El_mricxveli!P46-El_mricxveli!O46)&gt;0,(El_mricxveli!P46-El_mricxveli!O46),0)</f>
        <v>0</v>
      </c>
      <c r="O46" s="98">
        <f>O$3*IF((El_mricxveli!Q46-El_mricxveli!P46)&gt;0,(El_mricxveli!Q46-El_mricxveli!P46),0)</f>
        <v>0</v>
      </c>
    </row>
    <row r="47" spans="1:15" ht="15" thickBot="1">
      <c r="A47" s="4">
        <f>Davalianeba!A47</f>
        <v>216</v>
      </c>
      <c r="B47" s="43" t="str">
        <f>Davalianeba!B47</f>
        <v>კახნიაშვილი გ</v>
      </c>
      <c r="C47" s="26">
        <f t="shared" si="0"/>
        <v>1.393993</v>
      </c>
      <c r="D47" s="98">
        <f>D$3*IF((El_mricxveli!F47-El_mricxveli!E47)&gt;0,(El_mricxveli!F47-El_mricxveli!E47),0)</f>
        <v>1.393993</v>
      </c>
      <c r="E47" s="98">
        <f>E$3*IF((El_mricxveli!G47-El_mricxveli!F47)&gt;0,(El_mricxveli!G47-El_mricxveli!F47),0)</f>
        <v>0</v>
      </c>
      <c r="F47" s="98">
        <f>F$3*IF((El_mricxveli!H47-El_mricxveli!G47)&gt;0,(El_mricxveli!H47-El_mricxveli!G47),0)</f>
        <v>0</v>
      </c>
      <c r="G47" s="98">
        <f>G$3*IF((El_mricxveli!I47-El_mricxveli!H47)&gt;0,(El_mricxveli!I47-El_mricxveli!H47),0)</f>
        <v>0</v>
      </c>
      <c r="H47" s="98">
        <f>H$3*IF((El_mricxveli!J47-El_mricxveli!I47)&gt;0,(El_mricxveli!J47-El_mricxveli!I47),0)</f>
        <v>0</v>
      </c>
      <c r="I47" s="98">
        <f>I$3*IF((El_mricxveli!K47-El_mricxveli!J47)&gt;0,(El_mricxveli!K47-El_mricxveli!J47),0)</f>
        <v>0</v>
      </c>
      <c r="J47" s="98">
        <f>J$3*IF((El_mricxveli!L47-El_mricxveli!K47)&gt;0,(El_mricxveli!L47-El_mricxveli!K47),0)</f>
        <v>0</v>
      </c>
      <c r="K47" s="98">
        <f>K$3*IF((El_mricxveli!M47-El_mricxveli!L47)&gt;0,(El_mricxveli!M47-El_mricxveli!L47),0)</f>
        <v>0</v>
      </c>
      <c r="L47" s="98">
        <f>L$3*IF((El_mricxveli!N47-El_mricxveli!M47)&gt;0,(El_mricxveli!N47-El_mricxveli!M47),0)</f>
        <v>0</v>
      </c>
      <c r="M47" s="98">
        <f>M$3*IF((El_mricxveli!O47-El_mricxveli!N47)&gt;0,(El_mricxveli!O47-El_mricxveli!N47),0)</f>
        <v>0</v>
      </c>
      <c r="N47" s="98">
        <f>N$3*IF((El_mricxveli!P47-El_mricxveli!O47)&gt;0,(El_mricxveli!P47-El_mricxveli!O47),0)</f>
        <v>0</v>
      </c>
      <c r="O47" s="98">
        <f>O$3*IF((El_mricxveli!Q47-El_mricxveli!P47)&gt;0,(El_mricxveli!Q47-El_mricxveli!P47),0)</f>
        <v>0</v>
      </c>
    </row>
    <row r="48" spans="1:15" ht="15" thickBot="1">
      <c r="A48" s="4">
        <f>Davalianeba!A48</f>
        <v>217</v>
      </c>
      <c r="B48" s="43" t="str">
        <f>Davalianeba!B48</f>
        <v>კახნიაშვილი გ</v>
      </c>
      <c r="C48" s="26">
        <f t="shared" si="0"/>
        <v>9.757951</v>
      </c>
      <c r="D48" s="98">
        <f>D$3*IF((El_mricxveli!F48-El_mricxveli!E48)&gt;0,(El_mricxveli!F48-El_mricxveli!E48),0)</f>
        <v>9.757951</v>
      </c>
      <c r="E48" s="98">
        <f>E$3*IF((El_mricxveli!G48-El_mricxveli!F48)&gt;0,(El_mricxveli!G48-El_mricxveli!F48),0)</f>
        <v>0</v>
      </c>
      <c r="F48" s="98">
        <f>F$3*IF((El_mricxveli!H48-El_mricxveli!G48)&gt;0,(El_mricxveli!H48-El_mricxveli!G48),0)</f>
        <v>0</v>
      </c>
      <c r="G48" s="98">
        <f>G$3*IF((El_mricxveli!I48-El_mricxveli!H48)&gt;0,(El_mricxveli!I48-El_mricxveli!H48),0)</f>
        <v>0</v>
      </c>
      <c r="H48" s="98">
        <f>H$3*IF((El_mricxveli!J48-El_mricxveli!I48)&gt;0,(El_mricxveli!J48-El_mricxveli!I48),0)</f>
        <v>0</v>
      </c>
      <c r="I48" s="98">
        <f>I$3*IF((El_mricxveli!K48-El_mricxveli!J48)&gt;0,(El_mricxveli!K48-El_mricxveli!J48),0)</f>
        <v>0</v>
      </c>
      <c r="J48" s="98">
        <f>J$3*IF((El_mricxveli!L48-El_mricxveli!K48)&gt;0,(El_mricxveli!L48-El_mricxveli!K48),0)</f>
        <v>0</v>
      </c>
      <c r="K48" s="98">
        <f>K$3*IF((El_mricxveli!M48-El_mricxveli!L48)&gt;0,(El_mricxveli!M48-El_mricxveli!L48),0)</f>
        <v>0</v>
      </c>
      <c r="L48" s="98">
        <f>L$3*IF((El_mricxveli!N48-El_mricxveli!M48)&gt;0,(El_mricxveli!N48-El_mricxveli!M48),0)</f>
        <v>0</v>
      </c>
      <c r="M48" s="98">
        <f>M$3*IF((El_mricxveli!O48-El_mricxveli!N48)&gt;0,(El_mricxveli!O48-El_mricxveli!N48),0)</f>
        <v>0</v>
      </c>
      <c r="N48" s="98">
        <f>N$3*IF((El_mricxveli!P48-El_mricxveli!O48)&gt;0,(El_mricxveli!P48-El_mricxveli!O48),0)</f>
        <v>0</v>
      </c>
      <c r="O48" s="98">
        <f>O$3*IF((El_mricxveli!Q48-El_mricxveli!P48)&gt;0,(El_mricxveli!Q48-El_mricxveli!P48),0)</f>
        <v>0</v>
      </c>
    </row>
    <row r="49" spans="1:15" ht="15" thickBot="1">
      <c r="A49" s="4">
        <f>Davalianeba!A49</f>
        <v>218</v>
      </c>
      <c r="B49" s="43" t="str">
        <f>Davalianeba!B49</f>
        <v>ნ.იაკობიშვილი.ვ.მაღრაძე</v>
      </c>
      <c r="C49" s="26">
        <f t="shared" si="0"/>
        <v>3.3455832</v>
      </c>
      <c r="D49" s="98">
        <f>D$3*IF((El_mricxveli!F49-El_mricxveli!E49)&gt;0,(El_mricxveli!F49-El_mricxveli!E49),0)</f>
        <v>0</v>
      </c>
      <c r="E49" s="98">
        <f>E$3*IF((El_mricxveli!G49-El_mricxveli!F49)&gt;0,(El_mricxveli!G49-El_mricxveli!F49),0)</f>
        <v>0</v>
      </c>
      <c r="F49" s="98">
        <f>F$3*IF((El_mricxveli!H49-El_mricxveli!G49)&gt;0,(El_mricxveli!H49-El_mricxveli!G49),0)</f>
        <v>3.3455832</v>
      </c>
      <c r="G49" s="98">
        <f>G$3*IF((El_mricxveli!I49-El_mricxveli!H49)&gt;0,(El_mricxveli!I49-El_mricxveli!H49),0)</f>
        <v>0</v>
      </c>
      <c r="H49" s="98">
        <f>H$3*IF((El_mricxveli!J49-El_mricxveli!I49)&gt;0,(El_mricxveli!J49-El_mricxveli!I49),0)</f>
        <v>0</v>
      </c>
      <c r="I49" s="98">
        <f>I$3*IF((El_mricxveli!K49-El_mricxveli!J49)&gt;0,(El_mricxveli!K49-El_mricxveli!J49),0)</f>
        <v>0</v>
      </c>
      <c r="J49" s="98">
        <f>J$3*IF((El_mricxveli!L49-El_mricxveli!K49)&gt;0,(El_mricxveli!L49-El_mricxveli!K49),0)</f>
        <v>0</v>
      </c>
      <c r="K49" s="98">
        <f>K$3*IF((El_mricxveli!M49-El_mricxveli!L49)&gt;0,(El_mricxveli!M49-El_mricxveli!L49),0)</f>
        <v>0</v>
      </c>
      <c r="L49" s="98">
        <f>L$3*IF((El_mricxveli!N49-El_mricxveli!M49)&gt;0,(El_mricxveli!N49-El_mricxveli!M49),0)</f>
        <v>0</v>
      </c>
      <c r="M49" s="98">
        <f>M$3*IF((El_mricxveli!O49-El_mricxveli!N49)&gt;0,(El_mricxveli!O49-El_mricxveli!N49),0)</f>
        <v>0</v>
      </c>
      <c r="N49" s="98">
        <f>N$3*IF((El_mricxveli!P49-El_mricxveli!O49)&gt;0,(El_mricxveli!P49-El_mricxveli!O49),0)</f>
        <v>0</v>
      </c>
      <c r="O49" s="98">
        <f>O$3*IF((El_mricxveli!Q49-El_mricxveli!P49)&gt;0,(El_mricxveli!Q49-El_mricxveli!P49),0)</f>
        <v>0</v>
      </c>
    </row>
    <row r="50" spans="1:15" ht="15" thickBot="1">
      <c r="A50" s="4">
        <f>Davalianeba!A50</f>
        <v>219</v>
      </c>
      <c r="B50" s="43" t="str">
        <f>Davalianeba!B50</f>
        <v>ნარსია მ.</v>
      </c>
      <c r="C50" s="26">
        <f t="shared" si="0"/>
        <v>0</v>
      </c>
      <c r="D50" s="98">
        <f>D$3*IF((El_mricxveli!F50-El_mricxveli!E50)&gt;0,(El_mricxveli!F50-El_mricxveli!E50),0)</f>
        <v>0</v>
      </c>
      <c r="E50" s="98">
        <f>E$3*IF((El_mricxveli!G50-El_mricxveli!F50)&gt;0,(El_mricxveli!G50-El_mricxveli!F50),0)</f>
        <v>0</v>
      </c>
      <c r="F50" s="98">
        <f>F$3*IF((El_mricxveli!H50-El_mricxveli!G50)&gt;0,(El_mricxveli!H50-El_mricxveli!G50),0)</f>
        <v>0</v>
      </c>
      <c r="G50" s="98">
        <f>G$3*IF((El_mricxveli!I50-El_mricxveli!H50)&gt;0,(El_mricxveli!I50-El_mricxveli!H50),0)</f>
        <v>0</v>
      </c>
      <c r="H50" s="98">
        <f>H$3*IF((El_mricxveli!J50-El_mricxveli!I50)&gt;0,(El_mricxveli!J50-El_mricxveli!I50),0)</f>
        <v>0</v>
      </c>
      <c r="I50" s="98">
        <f>I$3*IF((El_mricxveli!K50-El_mricxveli!J50)&gt;0,(El_mricxveli!K50-El_mricxveli!J50),0)</f>
        <v>0</v>
      </c>
      <c r="J50" s="98">
        <f>J$3*IF((El_mricxveli!L50-El_mricxveli!K50)&gt;0,(El_mricxveli!L50-El_mricxveli!K50),0)</f>
        <v>0</v>
      </c>
      <c r="K50" s="98">
        <f>K$3*IF((El_mricxveli!M50-El_mricxveli!L50)&gt;0,(El_mricxveli!M50-El_mricxveli!L50),0)</f>
        <v>0</v>
      </c>
      <c r="L50" s="98">
        <f>L$3*IF((El_mricxveli!N50-El_mricxveli!M50)&gt;0,(El_mricxveli!N50-El_mricxveli!M50),0)</f>
        <v>0</v>
      </c>
      <c r="M50" s="98">
        <f>M$3*IF((El_mricxveli!O50-El_mricxveli!N50)&gt;0,(El_mricxveli!O50-El_mricxveli!N50),0)</f>
        <v>0</v>
      </c>
      <c r="N50" s="98">
        <f>N$3*IF((El_mricxveli!P50-El_mricxveli!O50)&gt;0,(El_mricxveli!P50-El_mricxveli!O50),0)</f>
        <v>0</v>
      </c>
      <c r="O50" s="98">
        <f>O$3*IF((El_mricxveli!Q50-El_mricxveli!P50)&gt;0,(El_mricxveli!Q50-El_mricxveli!P50),0)</f>
        <v>0</v>
      </c>
    </row>
    <row r="51" spans="1:15" ht="15" thickBot="1">
      <c r="A51" s="4">
        <f>Davalianeba!A51</f>
        <v>220</v>
      </c>
      <c r="B51" s="43" t="str">
        <f>Davalianeba!B51</f>
        <v>ნ.კობერიძე</v>
      </c>
      <c r="C51" s="26">
        <f t="shared" si="0"/>
        <v>16.4491174</v>
      </c>
      <c r="D51" s="98">
        <f>D$3*IF((El_mricxveli!F51-El_mricxveli!E51)&gt;0,(El_mricxveli!F51-El_mricxveli!E51),0)</f>
        <v>15.8915202</v>
      </c>
      <c r="E51" s="98">
        <f>E$3*IF((El_mricxveli!G51-El_mricxveli!F51)&gt;0,(El_mricxveli!G51-El_mricxveli!F51),0)</f>
        <v>0</v>
      </c>
      <c r="F51" s="98">
        <f>F$3*IF((El_mricxveli!H51-El_mricxveli!G51)&gt;0,(El_mricxveli!H51-El_mricxveli!G51),0)</f>
        <v>0.5575972</v>
      </c>
      <c r="G51" s="98">
        <f>G$3*IF((El_mricxveli!I51-El_mricxveli!H51)&gt;0,(El_mricxveli!I51-El_mricxveli!H51),0)</f>
        <v>0</v>
      </c>
      <c r="H51" s="98">
        <f>H$3*IF((El_mricxveli!J51-El_mricxveli!I51)&gt;0,(El_mricxveli!J51-El_mricxveli!I51),0)</f>
        <v>0</v>
      </c>
      <c r="I51" s="98">
        <f>I$3*IF((El_mricxveli!K51-El_mricxveli!J51)&gt;0,(El_mricxveli!K51-El_mricxveli!J51),0)</f>
        <v>0</v>
      </c>
      <c r="J51" s="98">
        <f>J$3*IF((El_mricxveli!L51-El_mricxveli!K51)&gt;0,(El_mricxveli!L51-El_mricxveli!K51),0)</f>
        <v>0</v>
      </c>
      <c r="K51" s="98">
        <f>K$3*IF((El_mricxveli!M51-El_mricxveli!L51)&gt;0,(El_mricxveli!M51-El_mricxveli!L51),0)</f>
        <v>0</v>
      </c>
      <c r="L51" s="98">
        <f>L$3*IF((El_mricxveli!N51-El_mricxveli!M51)&gt;0,(El_mricxveli!N51-El_mricxveli!M51),0)</f>
        <v>0</v>
      </c>
      <c r="M51" s="98">
        <f>M$3*IF((El_mricxveli!O51-El_mricxveli!N51)&gt;0,(El_mricxveli!O51-El_mricxveli!N51),0)</f>
        <v>0</v>
      </c>
      <c r="N51" s="98">
        <f>N$3*IF((El_mricxveli!P51-El_mricxveli!O51)&gt;0,(El_mricxveli!P51-El_mricxveli!O51),0)</f>
        <v>0</v>
      </c>
      <c r="O51" s="98">
        <f>O$3*IF((El_mricxveli!Q51-El_mricxveli!P51)&gt;0,(El_mricxveli!Q51-El_mricxveli!P51),0)</f>
        <v>0</v>
      </c>
    </row>
    <row r="52" spans="1:15" ht="15" thickBot="1">
      <c r="A52" s="4">
        <f>Davalianeba!A52</f>
        <v>221</v>
      </c>
      <c r="B52" s="43" t="str">
        <f>Davalianeba!B52</f>
        <v>ნ.კობერიძე</v>
      </c>
      <c r="C52" s="26">
        <f t="shared" si="0"/>
        <v>41.5409914</v>
      </c>
      <c r="D52" s="98">
        <f>D$3*IF((El_mricxveli!F52-El_mricxveli!E52)&gt;0,(El_mricxveli!F52-El_mricxveli!E52),0)</f>
        <v>21.467492200000002</v>
      </c>
      <c r="E52" s="98">
        <f>E$3*IF((El_mricxveli!G52-El_mricxveli!F52)&gt;0,(El_mricxveli!G52-El_mricxveli!F52),0)</f>
        <v>18.121909000000002</v>
      </c>
      <c r="F52" s="98">
        <f>F$3*IF((El_mricxveli!H52-El_mricxveli!G52)&gt;0,(El_mricxveli!H52-El_mricxveli!G52),0)</f>
        <v>1.9515902</v>
      </c>
      <c r="G52" s="98">
        <f>G$3*IF((El_mricxveli!I52-El_mricxveli!H52)&gt;0,(El_mricxveli!I52-El_mricxveli!H52),0)</f>
        <v>0</v>
      </c>
      <c r="H52" s="98">
        <f>H$3*IF((El_mricxveli!J52-El_mricxveli!I52)&gt;0,(El_mricxveli!J52-El_mricxveli!I52),0)</f>
        <v>0</v>
      </c>
      <c r="I52" s="98">
        <f>I$3*IF((El_mricxveli!K52-El_mricxveli!J52)&gt;0,(El_mricxveli!K52-El_mricxveli!J52),0)</f>
        <v>0</v>
      </c>
      <c r="J52" s="98">
        <f>J$3*IF((El_mricxveli!L52-El_mricxveli!K52)&gt;0,(El_mricxveli!L52-El_mricxveli!K52),0)</f>
        <v>0</v>
      </c>
      <c r="K52" s="98">
        <f>K$3*IF((El_mricxveli!M52-El_mricxveli!L52)&gt;0,(El_mricxveli!M52-El_mricxveli!L52),0)</f>
        <v>0</v>
      </c>
      <c r="L52" s="98">
        <f>L$3*IF((El_mricxveli!N52-El_mricxveli!M52)&gt;0,(El_mricxveli!N52-El_mricxveli!M52),0)</f>
        <v>0</v>
      </c>
      <c r="M52" s="98">
        <f>M$3*IF((El_mricxveli!O52-El_mricxveli!N52)&gt;0,(El_mricxveli!O52-El_mricxveli!N52),0)</f>
        <v>0</v>
      </c>
      <c r="N52" s="98">
        <f>N$3*IF((El_mricxveli!P52-El_mricxveli!O52)&gt;0,(El_mricxveli!P52-El_mricxveli!O52),0)</f>
        <v>0</v>
      </c>
      <c r="O52" s="98">
        <f>O$3*IF((El_mricxveli!Q52-El_mricxveli!P52)&gt;0,(El_mricxveli!Q52-El_mricxveli!P52),0)</f>
        <v>0</v>
      </c>
    </row>
    <row r="53" spans="1:15" ht="15" thickBot="1">
      <c r="A53" s="4">
        <f>Davalianeba!A53</f>
        <v>222</v>
      </c>
      <c r="B53" s="43" t="str">
        <f>Davalianeba!B53</f>
        <v>თაბაგარი ბადურაშვილი</v>
      </c>
      <c r="C53" s="26">
        <f t="shared" si="0"/>
        <v>37.637811</v>
      </c>
      <c r="D53" s="98">
        <f>D$3*IF((El_mricxveli!F53-El_mricxveli!E53)&gt;0,(El_mricxveli!F53-El_mricxveli!E53),0)</f>
        <v>11.7095412</v>
      </c>
      <c r="E53" s="98">
        <f>E$3*IF((El_mricxveli!G53-El_mricxveli!F53)&gt;0,(El_mricxveli!G53-El_mricxveli!F53),0)</f>
        <v>18.9583048</v>
      </c>
      <c r="F53" s="98">
        <f>F$3*IF((El_mricxveli!H53-El_mricxveli!G53)&gt;0,(El_mricxveli!H53-El_mricxveli!G53),0)</f>
        <v>6.969965</v>
      </c>
      <c r="G53" s="98">
        <f>G$3*IF((El_mricxveli!I53-El_mricxveli!H53)&gt;0,(El_mricxveli!I53-El_mricxveli!H53),0)</f>
        <v>0</v>
      </c>
      <c r="H53" s="98">
        <f>H$3*IF((El_mricxveli!J53-El_mricxveli!I53)&gt;0,(El_mricxveli!J53-El_mricxveli!I53),0)</f>
        <v>0</v>
      </c>
      <c r="I53" s="98">
        <f>I$3*IF((El_mricxveli!K53-El_mricxveli!J53)&gt;0,(El_mricxveli!K53-El_mricxveli!J53),0)</f>
        <v>0</v>
      </c>
      <c r="J53" s="98">
        <f>J$3*IF((El_mricxveli!L53-El_mricxveli!K53)&gt;0,(El_mricxveli!L53-El_mricxveli!K53),0)</f>
        <v>0</v>
      </c>
      <c r="K53" s="98">
        <f>K$3*IF((El_mricxveli!M53-El_mricxveli!L53)&gt;0,(El_mricxveli!M53-El_mricxveli!L53),0)</f>
        <v>0</v>
      </c>
      <c r="L53" s="98">
        <f>L$3*IF((El_mricxveli!N53-El_mricxveli!M53)&gt;0,(El_mricxveli!N53-El_mricxveli!M53),0)</f>
        <v>0</v>
      </c>
      <c r="M53" s="98">
        <f>M$3*IF((El_mricxveli!O53-El_mricxveli!N53)&gt;0,(El_mricxveli!O53-El_mricxveli!N53),0)</f>
        <v>0</v>
      </c>
      <c r="N53" s="98">
        <f>N$3*IF((El_mricxveli!P53-El_mricxveli!O53)&gt;0,(El_mricxveli!P53-El_mricxveli!O53),0)</f>
        <v>0</v>
      </c>
      <c r="O53" s="98">
        <f>O$3*IF((El_mricxveli!Q53-El_mricxveli!P53)&gt;0,(El_mricxveli!Q53-El_mricxveli!P53),0)</f>
        <v>0</v>
      </c>
    </row>
    <row r="54" spans="1:15" ht="15" thickBot="1">
      <c r="A54" s="4">
        <f>Davalianeba!A54</f>
        <v>223</v>
      </c>
      <c r="B54" s="43" t="str">
        <f>Davalianeba!B54</f>
        <v>ამბოკაძ</v>
      </c>
      <c r="C54" s="26">
        <f t="shared" si="0"/>
        <v>0</v>
      </c>
      <c r="D54" s="98">
        <f>D$3*IF((El_mricxveli!F54-El_mricxveli!E54)&gt;0,(El_mricxveli!F54-El_mricxveli!E54),0)</f>
        <v>0</v>
      </c>
      <c r="E54" s="98">
        <f>E$3*IF((El_mricxveli!G54-El_mricxveli!F54)&gt;0,(El_mricxveli!G54-El_mricxveli!F54),0)</f>
        <v>0</v>
      </c>
      <c r="F54" s="98">
        <f>F$3*IF((El_mricxveli!H54-El_mricxveli!G54)&gt;0,(El_mricxveli!H54-El_mricxveli!G54),0)</f>
        <v>0</v>
      </c>
      <c r="G54" s="98">
        <f>G$3*IF((El_mricxveli!I54-El_mricxveli!H54)&gt;0,(El_mricxveli!I54-El_mricxveli!H54),0)</f>
        <v>0</v>
      </c>
      <c r="H54" s="98">
        <f>H$3*IF((El_mricxveli!J54-El_mricxveli!I54)&gt;0,(El_mricxveli!J54-El_mricxveli!I54),0)</f>
        <v>0</v>
      </c>
      <c r="I54" s="98">
        <f>I$3*IF((El_mricxveli!K54-El_mricxveli!J54)&gt;0,(El_mricxveli!K54-El_mricxveli!J54),0)</f>
        <v>0</v>
      </c>
      <c r="J54" s="98">
        <f>J$3*IF((El_mricxveli!L54-El_mricxveli!K54)&gt;0,(El_mricxveli!L54-El_mricxveli!K54),0)</f>
        <v>0</v>
      </c>
      <c r="K54" s="98">
        <f>K$3*IF((El_mricxveli!M54-El_mricxveli!L54)&gt;0,(El_mricxveli!M54-El_mricxveli!L54),0)</f>
        <v>0</v>
      </c>
      <c r="L54" s="98">
        <f>L$3*IF((El_mricxveli!N54-El_mricxveli!M54)&gt;0,(El_mricxveli!N54-El_mricxveli!M54),0)</f>
        <v>0</v>
      </c>
      <c r="M54" s="98">
        <f>M$3*IF((El_mricxveli!O54-El_mricxveli!N54)&gt;0,(El_mricxveli!O54-El_mricxveli!N54),0)</f>
        <v>0</v>
      </c>
      <c r="N54" s="98">
        <f>N$3*IF((El_mricxveli!P54-El_mricxveli!O54)&gt;0,(El_mricxveli!P54-El_mricxveli!O54),0)</f>
        <v>0</v>
      </c>
      <c r="O54" s="98">
        <f>O$3*IF((El_mricxveli!Q54-El_mricxveli!P54)&gt;0,(El_mricxveli!Q54-El_mricxveli!P54),0)</f>
        <v>0</v>
      </c>
    </row>
    <row r="55" spans="1:15" ht="15" thickBot="1">
      <c r="A55" s="4">
        <f>Davalianeba!A55</f>
        <v>224</v>
      </c>
      <c r="B55" s="43" t="str">
        <f>Davalianeba!B55</f>
        <v>ძაგანია ნ</v>
      </c>
      <c r="C55" s="26">
        <f t="shared" si="0"/>
        <v>31.783040399999997</v>
      </c>
      <c r="D55" s="98">
        <f>D$3*IF((El_mricxveli!F55-El_mricxveli!E55)&gt;0,(El_mricxveli!F55-El_mricxveli!E55),0)</f>
        <v>1.9515902</v>
      </c>
      <c r="E55" s="98">
        <f>E$3*IF((El_mricxveli!G55-El_mricxveli!F55)&gt;0,(El_mricxveli!G55-El_mricxveli!F55),0)</f>
        <v>29.8314502</v>
      </c>
      <c r="F55" s="98">
        <f>F$3*IF((El_mricxveli!H55-El_mricxveli!G55)&gt;0,(El_mricxveli!H55-El_mricxveli!G55),0)</f>
        <v>0</v>
      </c>
      <c r="G55" s="98">
        <f>G$3*IF((El_mricxveli!I55-El_mricxveli!H55)&gt;0,(El_mricxveli!I55-El_mricxveli!H55),0)</f>
        <v>0</v>
      </c>
      <c r="H55" s="98">
        <f>H$3*IF((El_mricxveli!J55-El_mricxveli!I55)&gt;0,(El_mricxveli!J55-El_mricxveli!I55),0)</f>
        <v>0</v>
      </c>
      <c r="I55" s="98">
        <f>I$3*IF((El_mricxveli!K55-El_mricxveli!J55)&gt;0,(El_mricxveli!K55-El_mricxveli!J55),0)</f>
        <v>0</v>
      </c>
      <c r="J55" s="98">
        <f>J$3*IF((El_mricxveli!L55-El_mricxveli!K55)&gt;0,(El_mricxveli!L55-El_mricxveli!K55),0)</f>
        <v>0</v>
      </c>
      <c r="K55" s="98">
        <f>K$3*IF((El_mricxveli!M55-El_mricxveli!L55)&gt;0,(El_mricxveli!M55-El_mricxveli!L55),0)</f>
        <v>0</v>
      </c>
      <c r="L55" s="98">
        <f>L$3*IF((El_mricxveli!N55-El_mricxveli!M55)&gt;0,(El_mricxveli!N55-El_mricxveli!M55),0)</f>
        <v>0</v>
      </c>
      <c r="M55" s="98">
        <f>M$3*IF((El_mricxveli!O55-El_mricxveli!N55)&gt;0,(El_mricxveli!O55-El_mricxveli!N55),0)</f>
        <v>0</v>
      </c>
      <c r="N55" s="98">
        <f>N$3*IF((El_mricxveli!P55-El_mricxveli!O55)&gt;0,(El_mricxveli!P55-El_mricxveli!O55),0)</f>
        <v>0</v>
      </c>
      <c r="O55" s="98">
        <f>O$3*IF((El_mricxveli!Q55-El_mricxveli!P55)&gt;0,(El_mricxveli!Q55-El_mricxveli!P55),0)</f>
        <v>0</v>
      </c>
    </row>
    <row r="56" spans="1:15" ht="18" customHeight="1" thickBot="1">
      <c r="A56" s="4">
        <f>Davalianeba!A56</f>
        <v>225</v>
      </c>
      <c r="B56" s="43" t="str">
        <f>Davalianeba!B56</f>
        <v>ტაბიძე ნ</v>
      </c>
      <c r="C56" s="26">
        <f t="shared" si="0"/>
        <v>49.0685536</v>
      </c>
      <c r="D56" s="98">
        <f>D$3*IF((El_mricxveli!F56-El_mricxveli!E56)&gt;0,(El_mricxveli!F56-El_mricxveli!E56),0)</f>
        <v>28.7162558</v>
      </c>
      <c r="E56" s="98">
        <f>E$3*IF((El_mricxveli!G56-El_mricxveli!F56)&gt;0,(El_mricxveli!G56-El_mricxveli!F56),0)</f>
        <v>20.352297800000002</v>
      </c>
      <c r="F56" s="98">
        <f>F$3*IF((El_mricxveli!H56-El_mricxveli!G56)&gt;0,(El_mricxveli!H56-El_mricxveli!G56),0)</f>
        <v>0</v>
      </c>
      <c r="G56" s="98">
        <f>G$3*IF((El_mricxveli!I56-El_mricxveli!H56)&gt;0,(El_mricxveli!I56-El_mricxveli!H56),0)</f>
        <v>0</v>
      </c>
      <c r="H56" s="98">
        <f>H$3*IF((El_mricxveli!J56-El_mricxveli!I56)&gt;0,(El_mricxveli!J56-El_mricxveli!I56),0)</f>
        <v>0</v>
      </c>
      <c r="I56" s="98">
        <f>I$3*IF((El_mricxveli!K56-El_mricxveli!J56)&gt;0,(El_mricxveli!K56-El_mricxveli!J56),0)</f>
        <v>0</v>
      </c>
      <c r="J56" s="98">
        <f>J$3*IF((El_mricxveli!L56-El_mricxveli!K56)&gt;0,(El_mricxveli!L56-El_mricxveli!K56),0)</f>
        <v>0</v>
      </c>
      <c r="K56" s="98">
        <f>K$3*IF((El_mricxveli!M56-El_mricxveli!L56)&gt;0,(El_mricxveli!M56-El_mricxveli!L56),0)</f>
        <v>0</v>
      </c>
      <c r="L56" s="98">
        <f>L$3*IF((El_mricxveli!N56-El_mricxveli!M56)&gt;0,(El_mricxveli!N56-El_mricxveli!M56),0)</f>
        <v>0</v>
      </c>
      <c r="M56" s="98">
        <f>M$3*IF((El_mricxveli!O56-El_mricxveli!N56)&gt;0,(El_mricxveli!O56-El_mricxveli!N56),0)</f>
        <v>0</v>
      </c>
      <c r="N56" s="98">
        <f>N$3*IF((El_mricxveli!P56-El_mricxveli!O56)&gt;0,(El_mricxveli!P56-El_mricxveli!O56),0)</f>
        <v>0</v>
      </c>
      <c r="O56" s="98">
        <f>O$3*IF((El_mricxveli!Q56-El_mricxveli!P56)&gt;0,(El_mricxveli!Q56-El_mricxveli!P56),0)</f>
        <v>0</v>
      </c>
    </row>
    <row r="57" spans="1:15" ht="15" thickBot="1">
      <c r="A57" s="4">
        <f>Davalianeba!A57</f>
        <v>226</v>
      </c>
      <c r="B57" s="43" t="str">
        <f>Davalianeba!B57</f>
        <v>დ.ბაინდურაშვილი</v>
      </c>
      <c r="C57" s="26">
        <f t="shared" si="0"/>
        <v>7.5275622</v>
      </c>
      <c r="D57" s="98">
        <f>D$3*IF((El_mricxveli!F57-El_mricxveli!E57)&gt;0,(El_mricxveli!F57-El_mricxveli!E57),0)</f>
        <v>7.5275622</v>
      </c>
      <c r="E57" s="98">
        <f>E$3*IF((El_mricxveli!G57-El_mricxveli!F57)&gt;0,(El_mricxveli!G57-El_mricxveli!F57),0)</f>
        <v>0</v>
      </c>
      <c r="F57" s="98">
        <f>F$3*IF((El_mricxveli!H57-El_mricxveli!G57)&gt;0,(El_mricxveli!H57-El_mricxveli!G57),0)</f>
        <v>0</v>
      </c>
      <c r="G57" s="98">
        <f>G$3*IF((El_mricxveli!I57-El_mricxveli!H57)&gt;0,(El_mricxveli!I57-El_mricxveli!H57),0)</f>
        <v>0</v>
      </c>
      <c r="H57" s="98">
        <f>H$3*IF((El_mricxveli!J57-El_mricxveli!I57)&gt;0,(El_mricxveli!J57-El_mricxveli!I57),0)</f>
        <v>0</v>
      </c>
      <c r="I57" s="98">
        <f>I$3*IF((El_mricxveli!K57-El_mricxveli!J57)&gt;0,(El_mricxveli!K57-El_mricxveli!J57),0)</f>
        <v>0</v>
      </c>
      <c r="J57" s="98">
        <f>J$3*IF((El_mricxveli!L57-El_mricxveli!K57)&gt;0,(El_mricxveli!L57-El_mricxveli!K57),0)</f>
        <v>0</v>
      </c>
      <c r="K57" s="98">
        <f>K$3*IF((El_mricxveli!M57-El_mricxveli!L57)&gt;0,(El_mricxveli!M57-El_mricxveli!L57),0)</f>
        <v>0</v>
      </c>
      <c r="L57" s="98">
        <f>L$3*IF((El_mricxveli!N57-El_mricxveli!M57)&gt;0,(El_mricxveli!N57-El_mricxveli!M57),0)</f>
        <v>0</v>
      </c>
      <c r="M57" s="98">
        <f>M$3*IF((El_mricxveli!O57-El_mricxveli!N57)&gt;0,(El_mricxveli!O57-El_mricxveli!N57),0)</f>
        <v>0</v>
      </c>
      <c r="N57" s="98">
        <f>N$3*IF((El_mricxveli!P57-El_mricxveli!O57)&gt;0,(El_mricxveli!P57-El_mricxveli!O57),0)</f>
        <v>0</v>
      </c>
      <c r="O57" s="98">
        <f>O$3*IF((El_mricxveli!Q57-El_mricxveli!P57)&gt;0,(El_mricxveli!Q57-El_mricxveli!P57),0)</f>
        <v>0</v>
      </c>
    </row>
    <row r="58" spans="1:15" ht="15" thickBot="1">
      <c r="A58" s="4">
        <f>Davalianeba!A58</f>
        <v>227</v>
      </c>
      <c r="B58" s="43" t="str">
        <f>Davalianeba!B58</f>
        <v>დ/ბაინდურაშვილი</v>
      </c>
      <c r="C58" s="26">
        <f t="shared" si="0"/>
        <v>13.93993</v>
      </c>
      <c r="D58" s="98">
        <f>D$3*IF((El_mricxveli!F58-El_mricxveli!E58)&gt;0,(El_mricxveli!F58-El_mricxveli!E58),0)</f>
        <v>13.93993</v>
      </c>
      <c r="E58" s="98">
        <f>E$3*IF((El_mricxveli!G58-El_mricxveli!F58)&gt;0,(El_mricxveli!G58-El_mricxveli!F58),0)</f>
        <v>0</v>
      </c>
      <c r="F58" s="98">
        <f>F$3*IF((El_mricxveli!H58-El_mricxveli!G58)&gt;0,(El_mricxveli!H58-El_mricxveli!G58),0)</f>
        <v>0</v>
      </c>
      <c r="G58" s="98">
        <f>G$3*IF((El_mricxveli!I58-El_mricxveli!H58)&gt;0,(El_mricxveli!I58-El_mricxveli!H58),0)</f>
        <v>0</v>
      </c>
      <c r="H58" s="98">
        <f>H$3*IF((El_mricxveli!J58-El_mricxveli!I58)&gt;0,(El_mricxveli!J58-El_mricxveli!I58),0)</f>
        <v>0</v>
      </c>
      <c r="I58" s="98">
        <f>I$3*IF((El_mricxveli!K58-El_mricxveli!J58)&gt;0,(El_mricxveli!K58-El_mricxveli!J58),0)</f>
        <v>0</v>
      </c>
      <c r="J58" s="98">
        <f>J$3*IF((El_mricxveli!L58-El_mricxveli!K58)&gt;0,(El_mricxveli!L58-El_mricxveli!K58),0)</f>
        <v>0</v>
      </c>
      <c r="K58" s="98">
        <f>K$3*IF((El_mricxveli!M58-El_mricxveli!L58)&gt;0,(El_mricxveli!M58-El_mricxveli!L58),0)</f>
        <v>0</v>
      </c>
      <c r="L58" s="98">
        <f>L$3*IF((El_mricxveli!N58-El_mricxveli!M58)&gt;0,(El_mricxveli!N58-El_mricxveli!M58),0)</f>
        <v>0</v>
      </c>
      <c r="M58" s="98">
        <f>M$3*IF((El_mricxveli!O58-El_mricxveli!N58)&gt;0,(El_mricxveli!O58-El_mricxveli!N58),0)</f>
        <v>0</v>
      </c>
      <c r="N58" s="98">
        <f>N$3*IF((El_mricxveli!P58-El_mricxveli!O58)&gt;0,(El_mricxveli!P58-El_mricxveli!O58),0)</f>
        <v>0</v>
      </c>
      <c r="O58" s="98">
        <f>O$3*IF((El_mricxveli!Q58-El_mricxveli!P58)&gt;0,(El_mricxveli!Q58-El_mricxveli!P58),0)</f>
        <v>0</v>
      </c>
    </row>
    <row r="59" spans="1:15" ht="15" thickBot="1">
      <c r="A59" s="35">
        <f>Davalianeba!A59</f>
        <v>301</v>
      </c>
      <c r="B59" s="46" t="str">
        <f>Davalianeba!B59</f>
        <v>ბალახაძე ნ</v>
      </c>
      <c r="C59" s="59">
        <f t="shared" si="0"/>
        <v>85.59117020000001</v>
      </c>
      <c r="D59" s="98">
        <f>D$3*IF((El_mricxveli!F59-El_mricxveli!E59)&gt;0,(El_mricxveli!F59-El_mricxveli!E59),0)</f>
        <v>43.213783</v>
      </c>
      <c r="E59" s="98">
        <f>E$3*IF((El_mricxveli!G59-El_mricxveli!F59)&gt;0,(El_mricxveli!G59-El_mricxveli!F59),0)</f>
        <v>33.7346306</v>
      </c>
      <c r="F59" s="98">
        <f>F$3*IF((El_mricxveli!H59-El_mricxveli!G59)&gt;0,(El_mricxveli!H59-El_mricxveli!G59),0)</f>
        <v>8.6427566</v>
      </c>
      <c r="G59" s="98">
        <f>G$3*IF((El_mricxveli!I59-El_mricxveli!H59)&gt;0,(El_mricxveli!I59-El_mricxveli!H59),0)</f>
        <v>0</v>
      </c>
      <c r="H59" s="98">
        <f>H$3*IF((El_mricxveli!J59-El_mricxveli!I59)&gt;0,(El_mricxveli!J59-El_mricxveli!I59),0)</f>
        <v>0</v>
      </c>
      <c r="I59" s="98">
        <f>I$3*IF((El_mricxveli!K59-El_mricxveli!J59)&gt;0,(El_mricxveli!K59-El_mricxveli!J59),0)</f>
        <v>0</v>
      </c>
      <c r="J59" s="98">
        <f>J$3*IF((El_mricxveli!L59-El_mricxveli!K59)&gt;0,(El_mricxveli!L59-El_mricxveli!K59),0)</f>
        <v>0</v>
      </c>
      <c r="K59" s="98">
        <f>K$3*IF((El_mricxveli!M59-El_mricxveli!L59)&gt;0,(El_mricxveli!M59-El_mricxveli!L59),0)</f>
        <v>0</v>
      </c>
      <c r="L59" s="98">
        <f>L$3*IF((El_mricxveli!N59-El_mricxveli!M59)&gt;0,(El_mricxveli!N59-El_mricxveli!M59),0)</f>
        <v>0</v>
      </c>
      <c r="M59" s="98">
        <f>M$3*IF((El_mricxveli!O59-El_mricxveli!N59)&gt;0,(El_mricxveli!O59-El_mricxveli!N59),0)</f>
        <v>0</v>
      </c>
      <c r="N59" s="98">
        <f>N$3*IF((El_mricxveli!P59-El_mricxveli!O59)&gt;0,(El_mricxveli!P59-El_mricxveli!O59),0)</f>
        <v>0</v>
      </c>
      <c r="O59" s="98">
        <f>O$3*IF((El_mricxveli!Q59-El_mricxveli!P59)&gt;0,(El_mricxveli!Q59-El_mricxveli!P59),0)</f>
        <v>0</v>
      </c>
    </row>
    <row r="60" spans="1:15" ht="15" thickBot="1">
      <c r="A60" s="4">
        <f>Davalianeba!A60</f>
        <v>302</v>
      </c>
      <c r="B60" s="43" t="str">
        <f>Davalianeba!B60</f>
        <v>ნ.ლიპარტელიანი</v>
      </c>
      <c r="C60" s="26">
        <f t="shared" si="0"/>
        <v>152.2240356</v>
      </c>
      <c r="D60" s="98">
        <f>D$3*IF((El_mricxveli!F60-El_mricxveli!E60)&gt;0,(El_mricxveli!F60-El_mricxveli!E60),0)</f>
        <v>77.5060108</v>
      </c>
      <c r="E60" s="98">
        <f>E$3*IF((El_mricxveli!G60-El_mricxveli!F60)&gt;0,(El_mricxveli!G60-El_mricxveli!F60),0)</f>
        <v>35.9650194</v>
      </c>
      <c r="F60" s="98">
        <f>F$3*IF((El_mricxveli!H60-El_mricxveli!G60)&gt;0,(El_mricxveli!H60-El_mricxveli!G60),0)</f>
        <v>38.7530054</v>
      </c>
      <c r="G60" s="98">
        <f>G$3*IF((El_mricxveli!I60-El_mricxveli!H60)&gt;0,(El_mricxveli!I60-El_mricxveli!H60),0)</f>
        <v>0</v>
      </c>
      <c r="H60" s="98">
        <f>H$3*IF((El_mricxveli!J60-El_mricxveli!I60)&gt;0,(El_mricxveli!J60-El_mricxveli!I60),0)</f>
        <v>0</v>
      </c>
      <c r="I60" s="98">
        <f>I$3*IF((El_mricxveli!K60-El_mricxveli!J60)&gt;0,(El_mricxveli!K60-El_mricxveli!J60),0)</f>
        <v>0</v>
      </c>
      <c r="J60" s="98">
        <f>J$3*IF((El_mricxveli!L60-El_mricxveli!K60)&gt;0,(El_mricxveli!L60-El_mricxveli!K60),0)</f>
        <v>0</v>
      </c>
      <c r="K60" s="98">
        <f>K$3*IF((El_mricxveli!M60-El_mricxveli!L60)&gt;0,(El_mricxveli!M60-El_mricxveli!L60),0)</f>
        <v>0</v>
      </c>
      <c r="L60" s="98">
        <f>L$3*IF((El_mricxveli!N60-El_mricxveli!M60)&gt;0,(El_mricxveli!N60-El_mricxveli!M60),0)</f>
        <v>0</v>
      </c>
      <c r="M60" s="98">
        <f>M$3*IF((El_mricxveli!O60-El_mricxveli!N60)&gt;0,(El_mricxveli!O60-El_mricxveli!N60),0)</f>
        <v>0</v>
      </c>
      <c r="N60" s="98">
        <f>N$3*IF((El_mricxveli!P60-El_mricxveli!O60)&gt;0,(El_mricxveli!P60-El_mricxveli!O60),0)</f>
        <v>0</v>
      </c>
      <c r="O60" s="98">
        <f>O$3*IF((El_mricxveli!Q60-El_mricxveli!P60)&gt;0,(El_mricxveli!Q60-El_mricxveli!P60),0)</f>
        <v>0</v>
      </c>
    </row>
    <row r="61" spans="1:15" ht="15" thickBot="1">
      <c r="A61" s="4">
        <f>Davalianeba!A61</f>
        <v>303</v>
      </c>
      <c r="B61" s="43" t="str">
        <f>Davalianeba!B61</f>
        <v>ნ.მჭედლიშვილი</v>
      </c>
      <c r="C61" s="26">
        <f t="shared" si="0"/>
        <v>42.3773872</v>
      </c>
      <c r="D61" s="98">
        <f>D$3*IF((El_mricxveli!F61-El_mricxveli!E61)&gt;0,(El_mricxveli!F61-El_mricxveli!E61),0)</f>
        <v>26.2070684</v>
      </c>
      <c r="E61" s="98">
        <f>E$3*IF((El_mricxveli!G61-El_mricxveli!F61)&gt;0,(El_mricxveli!G61-El_mricxveli!F61),0)</f>
        <v>1.393993</v>
      </c>
      <c r="F61" s="98">
        <f>F$3*IF((El_mricxveli!H61-El_mricxveli!G61)&gt;0,(El_mricxveli!H61-El_mricxveli!G61),0)</f>
        <v>14.7763258</v>
      </c>
      <c r="G61" s="98">
        <f>G$3*IF((El_mricxveli!I61-El_mricxveli!H61)&gt;0,(El_mricxveli!I61-El_mricxveli!H61),0)</f>
        <v>0</v>
      </c>
      <c r="H61" s="98">
        <f>H$3*IF((El_mricxveli!J61-El_mricxveli!I61)&gt;0,(El_mricxveli!J61-El_mricxveli!I61),0)</f>
        <v>0</v>
      </c>
      <c r="I61" s="98">
        <f>I$3*IF((El_mricxveli!K61-El_mricxveli!J61)&gt;0,(El_mricxveli!K61-El_mricxveli!J61),0)</f>
        <v>0</v>
      </c>
      <c r="J61" s="98">
        <f>J$3*IF((El_mricxveli!L61-El_mricxveli!K61)&gt;0,(El_mricxveli!L61-El_mricxveli!K61),0)</f>
        <v>0</v>
      </c>
      <c r="K61" s="98">
        <f>K$3*IF((El_mricxveli!M61-El_mricxveli!L61)&gt;0,(El_mricxveli!M61-El_mricxveli!L61),0)</f>
        <v>0</v>
      </c>
      <c r="L61" s="98">
        <f>L$3*IF((El_mricxveli!N61-El_mricxveli!M61)&gt;0,(El_mricxveli!N61-El_mricxveli!M61),0)</f>
        <v>0</v>
      </c>
      <c r="M61" s="98">
        <f>M$3*IF((El_mricxveli!O61-El_mricxveli!N61)&gt;0,(El_mricxveli!O61-El_mricxveli!N61),0)</f>
        <v>0</v>
      </c>
      <c r="N61" s="98">
        <f>N$3*IF((El_mricxveli!P61-El_mricxveli!O61)&gt;0,(El_mricxveli!P61-El_mricxveli!O61),0)</f>
        <v>0</v>
      </c>
      <c r="O61" s="98">
        <f>O$3*IF((El_mricxveli!Q61-El_mricxveli!P61)&gt;0,(El_mricxveli!Q61-El_mricxveli!P61),0)</f>
        <v>0</v>
      </c>
    </row>
    <row r="62" spans="1:15" ht="15" thickBot="1">
      <c r="A62" s="4">
        <f>Davalianeba!A62</f>
        <v>304</v>
      </c>
      <c r="B62" s="43" t="str">
        <f>Davalianeba!B62</f>
        <v>ლ.გოგშელიძე</v>
      </c>
      <c r="C62" s="26">
        <f t="shared" si="0"/>
        <v>0</v>
      </c>
      <c r="D62" s="98">
        <f>D$3*IF((El_mricxveli!F62-El_mricxveli!E62)&gt;0,(El_mricxveli!F62-El_mricxveli!E62),0)</f>
        <v>0</v>
      </c>
      <c r="E62" s="98">
        <f>E$3*IF((El_mricxveli!G62-El_mricxveli!F62)&gt;0,(El_mricxveli!G62-El_mricxveli!F62),0)</f>
        <v>0</v>
      </c>
      <c r="F62" s="98">
        <f>F$3*IF((El_mricxveli!H62-El_mricxveli!G62)&gt;0,(El_mricxveli!H62-El_mricxveli!G62),0)</f>
        <v>0</v>
      </c>
      <c r="G62" s="98">
        <f>G$3*IF((El_mricxveli!I62-El_mricxveli!H62)&gt;0,(El_mricxveli!I62-El_mricxveli!H62),0)</f>
        <v>0</v>
      </c>
      <c r="H62" s="98">
        <f>H$3*IF((El_mricxveli!J62-El_mricxveli!I62)&gt;0,(El_mricxveli!J62-El_mricxveli!I62),0)</f>
        <v>0</v>
      </c>
      <c r="I62" s="98">
        <f>I$3*IF((El_mricxveli!K62-El_mricxveli!J62)&gt;0,(El_mricxveli!K62-El_mricxveli!J62),0)</f>
        <v>0</v>
      </c>
      <c r="J62" s="98">
        <f>J$3*IF((El_mricxveli!L62-El_mricxveli!K62)&gt;0,(El_mricxveli!L62-El_mricxveli!K62),0)</f>
        <v>0</v>
      </c>
      <c r="K62" s="98">
        <f>K$3*IF((El_mricxveli!M62-El_mricxveli!L62)&gt;0,(El_mricxveli!M62-El_mricxveli!L62),0)</f>
        <v>0</v>
      </c>
      <c r="L62" s="98">
        <f>L$3*IF((El_mricxveli!N62-El_mricxveli!M62)&gt;0,(El_mricxveli!N62-El_mricxveli!M62),0)</f>
        <v>0</v>
      </c>
      <c r="M62" s="98">
        <f>M$3*IF((El_mricxveli!O62-El_mricxveli!N62)&gt;0,(El_mricxveli!O62-El_mricxveli!N62),0)</f>
        <v>0</v>
      </c>
      <c r="N62" s="98">
        <f>N$3*IF((El_mricxveli!P62-El_mricxveli!O62)&gt;0,(El_mricxveli!P62-El_mricxveli!O62),0)</f>
        <v>0</v>
      </c>
      <c r="O62" s="98">
        <f>O$3*IF((El_mricxveli!Q62-El_mricxveli!P62)&gt;0,(El_mricxveli!Q62-El_mricxveli!P62),0)</f>
        <v>0</v>
      </c>
    </row>
    <row r="63" spans="1:15" ht="15" thickBot="1">
      <c r="A63" s="4">
        <f>Davalianeba!A63</f>
        <v>305</v>
      </c>
      <c r="B63" s="43" t="str">
        <f>Davalianeba!B63</f>
        <v>ბახსოლიანი თ</v>
      </c>
      <c r="C63" s="26">
        <f t="shared" si="0"/>
        <v>8.9215552</v>
      </c>
      <c r="D63" s="98">
        <f>D$3*IF((El_mricxveli!F63-El_mricxveli!E63)&gt;0,(El_mricxveli!F63-El_mricxveli!E63),0)</f>
        <v>0.2787986</v>
      </c>
      <c r="E63" s="98">
        <f>E$3*IF((El_mricxveli!G63-El_mricxveli!F63)&gt;0,(El_mricxveli!G63-El_mricxveli!F63),0)</f>
        <v>8.6427566</v>
      </c>
      <c r="F63" s="98">
        <f>F$3*IF((El_mricxveli!H63-El_mricxveli!G63)&gt;0,(El_mricxveli!H63-El_mricxveli!G63),0)</f>
        <v>0</v>
      </c>
      <c r="G63" s="98">
        <f>G$3*IF((El_mricxveli!I63-El_mricxveli!H63)&gt;0,(El_mricxveli!I63-El_mricxveli!H63),0)</f>
        <v>0</v>
      </c>
      <c r="H63" s="98">
        <f>H$3*IF((El_mricxveli!J63-El_mricxveli!I63)&gt;0,(El_mricxveli!J63-El_mricxveli!I63),0)</f>
        <v>0</v>
      </c>
      <c r="I63" s="98">
        <f>I$3*IF((El_mricxveli!K63-El_mricxveli!J63)&gt;0,(El_mricxveli!K63-El_mricxveli!J63),0)</f>
        <v>0</v>
      </c>
      <c r="J63" s="98">
        <f>J$3*IF((El_mricxveli!L63-El_mricxveli!K63)&gt;0,(El_mricxveli!L63-El_mricxveli!K63),0)</f>
        <v>0</v>
      </c>
      <c r="K63" s="98">
        <f>K$3*IF((El_mricxveli!M63-El_mricxveli!L63)&gt;0,(El_mricxveli!M63-El_mricxveli!L63),0)</f>
        <v>0</v>
      </c>
      <c r="L63" s="98">
        <f>L$3*IF((El_mricxveli!N63-El_mricxveli!M63)&gt;0,(El_mricxveli!N63-El_mricxveli!M63),0)</f>
        <v>0</v>
      </c>
      <c r="M63" s="98">
        <f>M$3*IF((El_mricxveli!O63-El_mricxveli!N63)&gt;0,(El_mricxveli!O63-El_mricxveli!N63),0)</f>
        <v>0</v>
      </c>
      <c r="N63" s="98">
        <f>N$3*IF((El_mricxveli!P63-El_mricxveli!O63)&gt;0,(El_mricxveli!P63-El_mricxveli!O63),0)</f>
        <v>0</v>
      </c>
      <c r="O63" s="98">
        <f>O$3*IF((El_mricxveli!Q63-El_mricxveli!P63)&gt;0,(El_mricxveli!Q63-El_mricxveli!P63),0)</f>
        <v>0</v>
      </c>
    </row>
    <row r="64" spans="1:15" ht="15" thickBot="1">
      <c r="A64" s="4">
        <f>Davalianeba!A64</f>
        <v>306</v>
      </c>
      <c r="B64" s="43" t="str">
        <f>Davalianeba!B64</f>
        <v>შავიშვილი ე</v>
      </c>
      <c r="C64" s="26">
        <f t="shared" si="0"/>
        <v>0</v>
      </c>
      <c r="D64" s="98">
        <f>D$3*IF((El_mricxveli!F64-El_mricxveli!E64)&gt;0,(El_mricxveli!F64-El_mricxveli!E64),0)</f>
        <v>0</v>
      </c>
      <c r="E64" s="98">
        <f>E$3*IF((El_mricxveli!G64-El_mricxveli!F64)&gt;0,(El_mricxveli!G64-El_mricxveli!F64),0)</f>
        <v>0</v>
      </c>
      <c r="F64" s="98">
        <f>F$3*IF((El_mricxveli!H64-El_mricxveli!G64)&gt;0,(El_mricxveli!H64-El_mricxveli!G64),0)</f>
        <v>0</v>
      </c>
      <c r="G64" s="98">
        <f>G$3*IF((El_mricxveli!I64-El_mricxveli!H64)&gt;0,(El_mricxveli!I64-El_mricxveli!H64),0)</f>
        <v>0</v>
      </c>
      <c r="H64" s="98">
        <f>H$3*IF((El_mricxveli!J64-El_mricxveli!I64)&gt;0,(El_mricxveli!J64-El_mricxveli!I64),0)</f>
        <v>0</v>
      </c>
      <c r="I64" s="98">
        <f>I$3*IF((El_mricxveli!K64-El_mricxveli!J64)&gt;0,(El_mricxveli!K64-El_mricxveli!J64),0)</f>
        <v>0</v>
      </c>
      <c r="J64" s="98">
        <f>J$3*IF((El_mricxveli!L64-El_mricxveli!K64)&gt;0,(El_mricxveli!L64-El_mricxveli!K64),0)</f>
        <v>0</v>
      </c>
      <c r="K64" s="98">
        <f>K$3*IF((El_mricxveli!M64-El_mricxveli!L64)&gt;0,(El_mricxveli!M64-El_mricxveli!L64),0)</f>
        <v>0</v>
      </c>
      <c r="L64" s="98">
        <f>L$3*IF((El_mricxveli!N64-El_mricxveli!M64)&gt;0,(El_mricxveli!N64-El_mricxveli!M64),0)</f>
        <v>0</v>
      </c>
      <c r="M64" s="98">
        <f>M$3*IF((El_mricxveli!O64-El_mricxveli!N64)&gt;0,(El_mricxveli!O64-El_mricxveli!N64),0)</f>
        <v>0</v>
      </c>
      <c r="N64" s="98">
        <f>N$3*IF((El_mricxveli!P64-El_mricxveli!O64)&gt;0,(El_mricxveli!P64-El_mricxveli!O64),0)</f>
        <v>0</v>
      </c>
      <c r="O64" s="98">
        <f>O$3*IF((El_mricxveli!Q64-El_mricxveli!P64)&gt;0,(El_mricxveli!Q64-El_mricxveli!P64),0)</f>
        <v>0</v>
      </c>
    </row>
    <row r="65" spans="1:15" ht="15" thickBot="1">
      <c r="A65" s="4">
        <f>Davalianeba!A65</f>
        <v>307</v>
      </c>
      <c r="B65" s="43" t="str">
        <f>Davalianeba!B65</f>
        <v>გაბადაძე ი</v>
      </c>
      <c r="C65" s="26">
        <f t="shared" si="0"/>
        <v>57.990108799999994</v>
      </c>
      <c r="D65" s="98">
        <f>D$3*IF((El_mricxveli!F65-El_mricxveli!E65)&gt;0,(El_mricxveli!F65-El_mricxveli!E65),0)</f>
        <v>38.7530054</v>
      </c>
      <c r="E65" s="98">
        <f>E$3*IF((El_mricxveli!G65-El_mricxveli!F65)&gt;0,(El_mricxveli!G65-El_mricxveli!F65),0)</f>
        <v>9.4791524</v>
      </c>
      <c r="F65" s="98">
        <f>F$3*IF((El_mricxveli!H65-El_mricxveli!G65)&gt;0,(El_mricxveli!H65-El_mricxveli!G65),0)</f>
        <v>9.757951</v>
      </c>
      <c r="G65" s="98">
        <f>G$3*IF((El_mricxveli!I65-El_mricxveli!H65)&gt;0,(El_mricxveli!I65-El_mricxveli!H65),0)</f>
        <v>0</v>
      </c>
      <c r="H65" s="98">
        <f>H$3*IF((El_mricxveli!J65-El_mricxveli!I65)&gt;0,(El_mricxveli!J65-El_mricxveli!I65),0)</f>
        <v>0</v>
      </c>
      <c r="I65" s="98">
        <f>I$3*IF((El_mricxveli!K65-El_mricxveli!J65)&gt;0,(El_mricxveli!K65-El_mricxveli!J65),0)</f>
        <v>0</v>
      </c>
      <c r="J65" s="98">
        <f>J$3*IF((El_mricxveli!L65-El_mricxveli!K65)&gt;0,(El_mricxveli!L65-El_mricxveli!K65),0)</f>
        <v>0</v>
      </c>
      <c r="K65" s="98">
        <f>K$3*IF((El_mricxveli!M65-El_mricxveli!L65)&gt;0,(El_mricxveli!M65-El_mricxveli!L65),0)</f>
        <v>0</v>
      </c>
      <c r="L65" s="98">
        <f>L$3*IF((El_mricxveli!N65-El_mricxveli!M65)&gt;0,(El_mricxveli!N65-El_mricxveli!M65),0)</f>
        <v>0</v>
      </c>
      <c r="M65" s="98">
        <f>M$3*IF((El_mricxveli!O65-El_mricxveli!N65)&gt;0,(El_mricxveli!O65-El_mricxveli!N65),0)</f>
        <v>0</v>
      </c>
      <c r="N65" s="98">
        <f>N$3*IF((El_mricxveli!P65-El_mricxveli!O65)&gt;0,(El_mricxveli!P65-El_mricxveli!O65),0)</f>
        <v>0</v>
      </c>
      <c r="O65" s="98">
        <f>O$3*IF((El_mricxveli!Q65-El_mricxveli!P65)&gt;0,(El_mricxveli!Q65-El_mricxveli!P65),0)</f>
        <v>0</v>
      </c>
    </row>
    <row r="66" spans="1:15" ht="15" thickBot="1">
      <c r="A66" s="4">
        <f>Davalianeba!A66</f>
        <v>308</v>
      </c>
      <c r="B66" s="43" t="str">
        <f>Davalianeba!B66</f>
        <v>მაჩიტიძე .ვ</v>
      </c>
      <c r="C66" s="26">
        <f t="shared" si="0"/>
        <v>73.3240318</v>
      </c>
      <c r="D66" s="98">
        <f>D$3*IF((El_mricxveli!F66-El_mricxveli!E66)&gt;0,(El_mricxveli!F66-El_mricxveli!E66),0)</f>
        <v>46.001769</v>
      </c>
      <c r="E66" s="98">
        <f>E$3*IF((El_mricxveli!G66-El_mricxveli!F66)&gt;0,(El_mricxveli!G66-El_mricxveli!F66),0)</f>
        <v>15.8915202</v>
      </c>
      <c r="F66" s="98">
        <f>F$3*IF((El_mricxveli!H66-El_mricxveli!G66)&gt;0,(El_mricxveli!H66-El_mricxveli!G66),0)</f>
        <v>11.4307426</v>
      </c>
      <c r="G66" s="98">
        <f>G$3*IF((El_mricxveli!I66-El_mricxveli!H66)&gt;0,(El_mricxveli!I66-El_mricxveli!H66),0)</f>
        <v>0</v>
      </c>
      <c r="H66" s="98">
        <f>H$3*IF((El_mricxveli!J66-El_mricxveli!I66)&gt;0,(El_mricxveli!J66-El_mricxveli!I66),0)</f>
        <v>0</v>
      </c>
      <c r="I66" s="98">
        <f>I$3*IF((El_mricxveli!K66-El_mricxveli!J66)&gt;0,(El_mricxveli!K66-El_mricxveli!J66),0)</f>
        <v>0</v>
      </c>
      <c r="J66" s="98">
        <f>J$3*IF((El_mricxveli!L66-El_mricxveli!K66)&gt;0,(El_mricxveli!L66-El_mricxveli!K66),0)</f>
        <v>0</v>
      </c>
      <c r="K66" s="98">
        <f>K$3*IF((El_mricxveli!M66-El_mricxveli!L66)&gt;0,(El_mricxveli!M66-El_mricxveli!L66),0)</f>
        <v>0</v>
      </c>
      <c r="L66" s="98">
        <f>L$3*IF((El_mricxveli!N66-El_mricxveli!M66)&gt;0,(El_mricxveli!N66-El_mricxveli!M66),0)</f>
        <v>0</v>
      </c>
      <c r="M66" s="98">
        <f>M$3*IF((El_mricxveli!O66-El_mricxveli!N66)&gt;0,(El_mricxveli!O66-El_mricxveli!N66),0)</f>
        <v>0</v>
      </c>
      <c r="N66" s="98">
        <f>N$3*IF((El_mricxveli!P66-El_mricxveli!O66)&gt;0,(El_mricxveli!P66-El_mricxveli!O66),0)</f>
        <v>0</v>
      </c>
      <c r="O66" s="98">
        <f>O$3*IF((El_mricxveli!Q66-El_mricxveli!P66)&gt;0,(El_mricxveli!Q66-El_mricxveli!P66),0)</f>
        <v>0</v>
      </c>
    </row>
    <row r="67" spans="1:15" ht="15" thickBot="1">
      <c r="A67" s="4">
        <f>Davalianeba!A67</f>
        <v>309</v>
      </c>
      <c r="B67" s="43" t="str">
        <f>Davalianeba!B67</f>
        <v>ლეჟავა თ</v>
      </c>
      <c r="C67" s="26">
        <f t="shared" si="0"/>
        <v>41.81979</v>
      </c>
      <c r="D67" s="98">
        <f>D$3*IF((El_mricxveli!F67-El_mricxveli!E67)&gt;0,(El_mricxveli!F67-El_mricxveli!E67),0)</f>
        <v>20.6310964</v>
      </c>
      <c r="E67" s="98">
        <f>E$3*IF((El_mricxveli!G67-El_mricxveli!F67)&gt;0,(El_mricxveli!G67-El_mricxveli!F67),0)</f>
        <v>13.93993</v>
      </c>
      <c r="F67" s="98">
        <f>F$3*IF((El_mricxveli!H67-El_mricxveli!G67)&gt;0,(El_mricxveli!H67-El_mricxveli!G67),0)</f>
        <v>7.2487636</v>
      </c>
      <c r="G67" s="98">
        <f>G$3*IF((El_mricxveli!I67-El_mricxveli!H67)&gt;0,(El_mricxveli!I67-El_mricxveli!H67),0)</f>
        <v>0</v>
      </c>
      <c r="H67" s="98">
        <f>H$3*IF((El_mricxveli!J67-El_mricxveli!I67)&gt;0,(El_mricxveli!J67-El_mricxveli!I67),0)</f>
        <v>0</v>
      </c>
      <c r="I67" s="98">
        <f>I$3*IF((El_mricxveli!K67-El_mricxveli!J67)&gt;0,(El_mricxveli!K67-El_mricxveli!J67),0)</f>
        <v>0</v>
      </c>
      <c r="J67" s="98">
        <f>J$3*IF((El_mricxveli!L67-El_mricxveli!K67)&gt;0,(El_mricxveli!L67-El_mricxveli!K67),0)</f>
        <v>0</v>
      </c>
      <c r="K67" s="98">
        <f>K$3*IF((El_mricxveli!M67-El_mricxveli!L67)&gt;0,(El_mricxveli!M67-El_mricxveli!L67),0)</f>
        <v>0</v>
      </c>
      <c r="L67" s="98">
        <f>L$3*IF((El_mricxveli!N67-El_mricxveli!M67)&gt;0,(El_mricxveli!N67-El_mricxveli!M67),0)</f>
        <v>0</v>
      </c>
      <c r="M67" s="98">
        <f>M$3*IF((El_mricxveli!O67-El_mricxveli!N67)&gt;0,(El_mricxveli!O67-El_mricxveli!N67),0)</f>
        <v>0</v>
      </c>
      <c r="N67" s="98">
        <f>N$3*IF((El_mricxveli!P67-El_mricxveli!O67)&gt;0,(El_mricxveli!P67-El_mricxveli!O67),0)</f>
        <v>0</v>
      </c>
      <c r="O67" s="98">
        <f>O$3*IF((El_mricxveli!Q67-El_mricxveli!P67)&gt;0,(El_mricxveli!Q67-El_mricxveli!P67),0)</f>
        <v>0</v>
      </c>
    </row>
    <row r="68" spans="1:15" ht="15" thickBot="1">
      <c r="A68" s="4">
        <f>Davalianeba!A68</f>
        <v>310</v>
      </c>
      <c r="B68" s="43" t="str">
        <f>Davalianeba!B68</f>
        <v>ლ.მჭედლიშვილი</v>
      </c>
      <c r="C68" s="26">
        <f t="shared" si="0"/>
        <v>187.6314578</v>
      </c>
      <c r="D68" s="98">
        <f>D$3*IF((El_mricxveli!F68-El_mricxveli!E68)&gt;0,(El_mricxveli!F68-El_mricxveli!E68),0)</f>
        <v>82.8031842</v>
      </c>
      <c r="E68" s="98">
        <f>E$3*IF((El_mricxveli!G68-El_mricxveli!F68)&gt;0,(El_mricxveli!G68-El_mricxveli!F68),0)</f>
        <v>75.275622</v>
      </c>
      <c r="F68" s="98">
        <f>F$3*IF((El_mricxveli!H68-El_mricxveli!G68)&gt;0,(El_mricxveli!H68-El_mricxveli!G68),0)</f>
        <v>29.5526516</v>
      </c>
      <c r="G68" s="98">
        <f>G$3*IF((El_mricxveli!I68-El_mricxveli!H68)&gt;0,(El_mricxveli!I68-El_mricxveli!H68),0)</f>
        <v>0</v>
      </c>
      <c r="H68" s="98">
        <f>H$3*IF((El_mricxveli!J68-El_mricxveli!I68)&gt;0,(El_mricxveli!J68-El_mricxveli!I68),0)</f>
        <v>0</v>
      </c>
      <c r="I68" s="98">
        <f>I$3*IF((El_mricxveli!K68-El_mricxveli!J68)&gt;0,(El_mricxveli!K68-El_mricxveli!J68),0)</f>
        <v>0</v>
      </c>
      <c r="J68" s="98">
        <f>J$3*IF((El_mricxveli!L68-El_mricxveli!K68)&gt;0,(El_mricxveli!L68-El_mricxveli!K68),0)</f>
        <v>0</v>
      </c>
      <c r="K68" s="98">
        <f>K$3*IF((El_mricxveli!M68-El_mricxveli!L68)&gt;0,(El_mricxveli!M68-El_mricxveli!L68),0)</f>
        <v>0</v>
      </c>
      <c r="L68" s="98">
        <f>L$3*IF((El_mricxveli!N68-El_mricxveli!M68)&gt;0,(El_mricxveli!N68-El_mricxveli!M68),0)</f>
        <v>0</v>
      </c>
      <c r="M68" s="98">
        <f>M$3*IF((El_mricxveli!O68-El_mricxveli!N68)&gt;0,(El_mricxveli!O68-El_mricxveli!N68),0)</f>
        <v>0</v>
      </c>
      <c r="N68" s="98">
        <f>N$3*IF((El_mricxveli!P68-El_mricxveli!O68)&gt;0,(El_mricxveli!P68-El_mricxveli!O68),0)</f>
        <v>0</v>
      </c>
      <c r="O68" s="98">
        <f>O$3*IF((El_mricxveli!Q68-El_mricxveli!P68)&gt;0,(El_mricxveli!Q68-El_mricxveli!P68),0)</f>
        <v>0</v>
      </c>
    </row>
    <row r="69" spans="1:15" ht="15" thickBot="1">
      <c r="A69" s="4">
        <f>Davalianeba!A69</f>
        <v>311</v>
      </c>
      <c r="B69" s="43" t="str">
        <f>Davalianeba!B69</f>
        <v>რ.ოთინაშვილი</v>
      </c>
      <c r="C69" s="26">
        <f t="shared" si="0"/>
        <v>153.6180286</v>
      </c>
      <c r="D69" s="98">
        <f>D$3*IF((El_mricxveli!F69-El_mricxveli!E69)&gt;0,(El_mricxveli!F69-El_mricxveli!E69),0)</f>
        <v>66.3540668</v>
      </c>
      <c r="E69" s="98">
        <f>E$3*IF((El_mricxveli!G69-El_mricxveli!F69)&gt;0,(El_mricxveli!G69-El_mricxveli!F69),0)</f>
        <v>69.69965</v>
      </c>
      <c r="F69" s="98">
        <f>F$3*IF((El_mricxveli!H69-El_mricxveli!G69)&gt;0,(El_mricxveli!H69-El_mricxveli!G69),0)</f>
        <v>17.5643118</v>
      </c>
      <c r="G69" s="98">
        <f>G$3*IF((El_mricxveli!I69-El_mricxveli!H69)&gt;0,(El_mricxveli!I69-El_mricxveli!H69),0)</f>
        <v>0</v>
      </c>
      <c r="H69" s="98">
        <f>H$3*IF((El_mricxveli!J69-El_mricxveli!I69)&gt;0,(El_mricxveli!J69-El_mricxveli!I69),0)</f>
        <v>0</v>
      </c>
      <c r="I69" s="98">
        <f>I$3*IF((El_mricxveli!K69-El_mricxveli!J69)&gt;0,(El_mricxveli!K69-El_mricxveli!J69),0)</f>
        <v>0</v>
      </c>
      <c r="J69" s="98">
        <f>J$3*IF((El_mricxveli!L69-El_mricxveli!K69)&gt;0,(El_mricxveli!L69-El_mricxveli!K69),0)</f>
        <v>0</v>
      </c>
      <c r="K69" s="98">
        <f>K$3*IF((El_mricxveli!M69-El_mricxveli!L69)&gt;0,(El_mricxveli!M69-El_mricxveli!L69),0)</f>
        <v>0</v>
      </c>
      <c r="L69" s="98">
        <f>L$3*IF((El_mricxveli!N69-El_mricxveli!M69)&gt;0,(El_mricxveli!N69-El_mricxveli!M69),0)</f>
        <v>0</v>
      </c>
      <c r="M69" s="98">
        <f>M$3*IF((El_mricxveli!O69-El_mricxveli!N69)&gt;0,(El_mricxveli!O69-El_mricxveli!N69),0)</f>
        <v>0</v>
      </c>
      <c r="N69" s="98">
        <f>N$3*IF((El_mricxveli!P69-El_mricxveli!O69)&gt;0,(El_mricxveli!P69-El_mricxveli!O69),0)</f>
        <v>0</v>
      </c>
      <c r="O69" s="98">
        <f>O$3*IF((El_mricxveli!Q69-El_mricxveli!P69)&gt;0,(El_mricxveli!Q69-El_mricxveli!P69),0)</f>
        <v>0</v>
      </c>
    </row>
    <row r="70" spans="1:15" ht="15" thickBot="1">
      <c r="A70" s="4">
        <f>Davalianeba!A70</f>
        <v>312</v>
      </c>
      <c r="B70" s="43" t="str">
        <f>Davalianeba!B70</f>
        <v>სულიკაშვილი</v>
      </c>
      <c r="C70" s="26">
        <f t="shared" si="0"/>
        <v>0</v>
      </c>
      <c r="D70" s="98">
        <f>D$3*IF((El_mricxveli!F70-El_mricxveli!E70)&gt;0,(El_mricxveli!F70-El_mricxveli!E70),0)</f>
        <v>0</v>
      </c>
      <c r="E70" s="98">
        <f>E$3*IF((El_mricxveli!G70-El_mricxveli!F70)&gt;0,(El_mricxveli!G70-El_mricxveli!F70),0)</f>
        <v>0</v>
      </c>
      <c r="F70" s="98">
        <f>F$3*IF((El_mricxveli!H70-El_mricxveli!G70)&gt;0,(El_mricxveli!H70-El_mricxveli!G70),0)</f>
        <v>0</v>
      </c>
      <c r="G70" s="98">
        <f>G$3*IF((El_mricxveli!I70-El_mricxveli!H70)&gt;0,(El_mricxveli!I70-El_mricxveli!H70),0)</f>
        <v>0</v>
      </c>
      <c r="H70" s="98">
        <f>H$3*IF((El_mricxveli!J70-El_mricxveli!I70)&gt;0,(El_mricxveli!J70-El_mricxveli!I70),0)</f>
        <v>0</v>
      </c>
      <c r="I70" s="98">
        <f>I$3*IF((El_mricxveli!K70-El_mricxveli!J70)&gt;0,(El_mricxveli!K70-El_mricxveli!J70),0)</f>
        <v>0</v>
      </c>
      <c r="J70" s="98">
        <f>J$3*IF((El_mricxveli!L70-El_mricxveli!K70)&gt;0,(El_mricxveli!L70-El_mricxveli!K70),0)</f>
        <v>0</v>
      </c>
      <c r="K70" s="98">
        <f>K$3*IF((El_mricxveli!M70-El_mricxveli!L70)&gt;0,(El_mricxveli!M70-El_mricxveli!L70),0)</f>
        <v>0</v>
      </c>
      <c r="L70" s="98">
        <f>L$3*IF((El_mricxveli!N70-El_mricxveli!M70)&gt;0,(El_mricxveli!N70-El_mricxveli!M70),0)</f>
        <v>0</v>
      </c>
      <c r="M70" s="98">
        <f>M$3*IF((El_mricxveli!O70-El_mricxveli!N70)&gt;0,(El_mricxveli!O70-El_mricxveli!N70),0)</f>
        <v>0</v>
      </c>
      <c r="N70" s="98">
        <f>N$3*IF((El_mricxveli!P70-El_mricxveli!O70)&gt;0,(El_mricxveli!P70-El_mricxveli!O70),0)</f>
        <v>0</v>
      </c>
      <c r="O70" s="98">
        <f>O$3*IF((El_mricxveli!Q70-El_mricxveli!P70)&gt;0,(El_mricxveli!Q70-El_mricxveli!P70),0)</f>
        <v>0</v>
      </c>
    </row>
    <row r="71" spans="1:15" ht="15" thickBot="1">
      <c r="A71" s="4">
        <f>Davalianeba!A71</f>
        <v>313</v>
      </c>
      <c r="B71" s="43" t="str">
        <f>Davalianeba!B71</f>
        <v>სულიკაშვილი</v>
      </c>
      <c r="C71" s="26">
        <f t="shared" si="0"/>
        <v>0</v>
      </c>
      <c r="D71" s="98">
        <f>D$3*IF((El_mricxveli!F71-El_mricxveli!E71)&gt;0,(El_mricxveli!F71-El_mricxveli!E71),0)</f>
        <v>0</v>
      </c>
      <c r="E71" s="98">
        <f>E$3*IF((El_mricxveli!G71-El_mricxveli!F71)&gt;0,(El_mricxveli!G71-El_mricxveli!F71),0)</f>
        <v>0</v>
      </c>
      <c r="F71" s="98">
        <f>F$3*IF((El_mricxveli!H71-El_mricxveli!G71)&gt;0,(El_mricxveli!H71-El_mricxveli!G71),0)</f>
        <v>0</v>
      </c>
      <c r="G71" s="98">
        <f>G$3*IF((El_mricxveli!I71-El_mricxveli!H71)&gt;0,(El_mricxveli!I71-El_mricxveli!H71),0)</f>
        <v>0</v>
      </c>
      <c r="H71" s="98">
        <f>H$3*IF((El_mricxveli!J71-El_mricxveli!I71)&gt;0,(El_mricxveli!J71-El_mricxveli!I71),0)</f>
        <v>0</v>
      </c>
      <c r="I71" s="98">
        <f>I$3*IF((El_mricxveli!K71-El_mricxveli!J71)&gt;0,(El_mricxveli!K71-El_mricxveli!J71),0)</f>
        <v>0</v>
      </c>
      <c r="J71" s="98">
        <f>J$3*IF((El_mricxveli!L71-El_mricxveli!K71)&gt;0,(El_mricxveli!L71-El_mricxveli!K71),0)</f>
        <v>0</v>
      </c>
      <c r="K71" s="98">
        <f>K$3*IF((El_mricxveli!M71-El_mricxveli!L71)&gt;0,(El_mricxveli!M71-El_mricxveli!L71),0)</f>
        <v>0</v>
      </c>
      <c r="L71" s="98">
        <f>L$3*IF((El_mricxveli!N71-El_mricxveli!M71)&gt;0,(El_mricxveli!N71-El_mricxveli!M71),0)</f>
        <v>0</v>
      </c>
      <c r="M71" s="98">
        <f>M$3*IF((El_mricxveli!O71-El_mricxveli!N71)&gt;0,(El_mricxveli!O71-El_mricxveli!N71),0)</f>
        <v>0</v>
      </c>
      <c r="N71" s="98">
        <f>N$3*IF((El_mricxveli!P71-El_mricxveli!O71)&gt;0,(El_mricxveli!P71-El_mricxveli!O71),0)</f>
        <v>0</v>
      </c>
      <c r="O71" s="98">
        <f>O$3*IF((El_mricxveli!Q71-El_mricxveli!P71)&gt;0,(El_mricxveli!Q71-El_mricxveli!P71),0)</f>
        <v>0</v>
      </c>
    </row>
    <row r="72" spans="1:15" ht="15" thickBot="1">
      <c r="A72" s="4">
        <f>Davalianeba!A72</f>
        <v>314</v>
      </c>
      <c r="B72" s="43" t="str">
        <f>Davalianeba!B72</f>
        <v>ბერაძე</v>
      </c>
      <c r="C72" s="26">
        <f t="shared" si="0"/>
        <v>101.4826904</v>
      </c>
      <c r="D72" s="98">
        <f>D$3*IF((El_mricxveli!F72-El_mricxveli!E72)&gt;0,(El_mricxveli!F72-El_mricxveli!E72),0)</f>
        <v>0</v>
      </c>
      <c r="E72" s="98">
        <f>E$3*IF((El_mricxveli!G72-El_mricxveli!F72)&gt;0,(El_mricxveli!G72-El_mricxveli!F72),0)</f>
        <v>0</v>
      </c>
      <c r="F72" s="98">
        <f>F$3*IF((El_mricxveli!H72-El_mricxveli!G72)&gt;0,(El_mricxveli!H72-El_mricxveli!G72),0)</f>
        <v>101.4826904</v>
      </c>
      <c r="G72" s="98">
        <f>G$3*IF((El_mricxveli!I72-El_mricxveli!H72)&gt;0,(El_mricxveli!I72-El_mricxveli!H72),0)</f>
        <v>0</v>
      </c>
      <c r="H72" s="98">
        <f>H$3*IF((El_mricxveli!J72-El_mricxveli!I72)&gt;0,(El_mricxveli!J72-El_mricxveli!I72),0)</f>
        <v>0</v>
      </c>
      <c r="I72" s="98">
        <f>I$3*IF((El_mricxveli!K72-El_mricxveli!J72)&gt;0,(El_mricxveli!K72-El_mricxveli!J72),0)</f>
        <v>0</v>
      </c>
      <c r="J72" s="98">
        <f>J$3*IF((El_mricxveli!L72-El_mricxveli!K72)&gt;0,(El_mricxveli!L72-El_mricxveli!K72),0)</f>
        <v>0</v>
      </c>
      <c r="K72" s="98">
        <f>K$3*IF((El_mricxveli!M72-El_mricxveli!L72)&gt;0,(El_mricxveli!M72-El_mricxveli!L72),0)</f>
        <v>0</v>
      </c>
      <c r="L72" s="98">
        <f>L$3*IF((El_mricxveli!N72-El_mricxveli!M72)&gt;0,(El_mricxveli!N72-El_mricxveli!M72),0)</f>
        <v>0</v>
      </c>
      <c r="M72" s="98">
        <f>M$3*IF((El_mricxveli!O72-El_mricxveli!N72)&gt;0,(El_mricxveli!O72-El_mricxveli!N72),0)</f>
        <v>0</v>
      </c>
      <c r="N72" s="98">
        <f>N$3*IF((El_mricxveli!P72-El_mricxveli!O72)&gt;0,(El_mricxveli!P72-El_mricxveli!O72),0)</f>
        <v>0</v>
      </c>
      <c r="O72" s="98">
        <f>O$3*IF((El_mricxveli!Q72-El_mricxveli!P72)&gt;0,(El_mricxveli!Q72-El_mricxveli!P72),0)</f>
        <v>0</v>
      </c>
    </row>
    <row r="73" spans="1:15" ht="15" thickBot="1">
      <c r="A73" s="4">
        <f>Davalianeba!A73</f>
        <v>315</v>
      </c>
      <c r="B73" s="43" t="str">
        <f>Davalianeba!B73</f>
        <v>qvrivWiriSvili.g</v>
      </c>
      <c r="C73" s="26">
        <f aca="true" t="shared" si="1" ref="C73:C136">SUM(D73:O73)</f>
        <v>49.3473522</v>
      </c>
      <c r="D73" s="98">
        <f>D$3*IF((El_mricxveli!F73-El_mricxveli!E73)&gt;0,(El_mricxveli!F73-El_mricxveli!E73),0)</f>
        <v>36.8014152</v>
      </c>
      <c r="E73" s="98">
        <f>E$3*IF((El_mricxveli!G73-El_mricxveli!F73)&gt;0,(El_mricxveli!G73-El_mricxveli!F73),0)</f>
        <v>12.545937</v>
      </c>
      <c r="F73" s="98">
        <f>F$3*IF((El_mricxveli!H73-El_mricxveli!G73)&gt;0,(El_mricxveli!H73-El_mricxveli!G73),0)</f>
        <v>0</v>
      </c>
      <c r="G73" s="98">
        <f>G$3*IF((El_mricxveli!I73-El_mricxveli!H73)&gt;0,(El_mricxveli!I73-El_mricxveli!H73),0)</f>
        <v>0</v>
      </c>
      <c r="H73" s="98">
        <f>H$3*IF((El_mricxveli!J73-El_mricxveli!I73)&gt;0,(El_mricxveli!J73-El_mricxveli!I73),0)</f>
        <v>0</v>
      </c>
      <c r="I73" s="98">
        <f>I$3*IF((El_mricxveli!K73-El_mricxveli!J73)&gt;0,(El_mricxveli!K73-El_mricxveli!J73),0)</f>
        <v>0</v>
      </c>
      <c r="J73" s="98">
        <f>J$3*IF((El_mricxveli!L73-El_mricxveli!K73)&gt;0,(El_mricxveli!L73-El_mricxveli!K73),0)</f>
        <v>0</v>
      </c>
      <c r="K73" s="98">
        <f>K$3*IF((El_mricxveli!M73-El_mricxveli!L73)&gt;0,(El_mricxveli!M73-El_mricxveli!L73),0)</f>
        <v>0</v>
      </c>
      <c r="L73" s="98">
        <f>L$3*IF((El_mricxveli!N73-El_mricxveli!M73)&gt;0,(El_mricxveli!N73-El_mricxveli!M73),0)</f>
        <v>0</v>
      </c>
      <c r="M73" s="98">
        <f>M$3*IF((El_mricxveli!O73-El_mricxveli!N73)&gt;0,(El_mricxveli!O73-El_mricxveli!N73),0)</f>
        <v>0</v>
      </c>
      <c r="N73" s="98">
        <f>N$3*IF((El_mricxveli!P73-El_mricxveli!O73)&gt;0,(El_mricxveli!P73-El_mricxveli!O73),0)</f>
        <v>0</v>
      </c>
      <c r="O73" s="98">
        <f>O$3*IF((El_mricxveli!Q73-El_mricxveli!P73)&gt;0,(El_mricxveli!Q73-El_mricxveli!P73),0)</f>
        <v>0</v>
      </c>
    </row>
    <row r="74" spans="1:15" ht="15" thickBot="1">
      <c r="A74" s="4">
        <f>Davalianeba!A74</f>
        <v>316</v>
      </c>
      <c r="B74" s="43" t="str">
        <f>Davalianeba!B74</f>
        <v>გაბრიჩიძე </v>
      </c>
      <c r="C74" s="26">
        <f t="shared" si="1"/>
        <v>6.6911664</v>
      </c>
      <c r="D74" s="98">
        <f>D$3*IF((El_mricxveli!F74-El_mricxveli!E74)&gt;0,(El_mricxveli!F74-El_mricxveli!E74),0)</f>
        <v>6.6911664</v>
      </c>
      <c r="E74" s="98">
        <f>E$3*IF((El_mricxveli!G74-El_mricxveli!F74)&gt;0,(El_mricxveli!G74-El_mricxveli!F74),0)</f>
        <v>0</v>
      </c>
      <c r="F74" s="98">
        <f>F$3*IF((El_mricxveli!H74-El_mricxveli!G74)&gt;0,(El_mricxveli!H74-El_mricxveli!G74),0)</f>
        <v>0</v>
      </c>
      <c r="G74" s="98">
        <f>G$3*IF((El_mricxveli!I74-El_mricxveli!H74)&gt;0,(El_mricxveli!I74-El_mricxveli!H74),0)</f>
        <v>0</v>
      </c>
      <c r="H74" s="98">
        <f>H$3*IF((El_mricxveli!J74-El_mricxveli!I74)&gt;0,(El_mricxveli!J74-El_mricxveli!I74),0)</f>
        <v>0</v>
      </c>
      <c r="I74" s="98">
        <f>I$3*IF((El_mricxveli!K74-El_mricxveli!J74)&gt;0,(El_mricxveli!K74-El_mricxveli!J74),0)</f>
        <v>0</v>
      </c>
      <c r="J74" s="98">
        <f>J$3*IF((El_mricxveli!L74-El_mricxveli!K74)&gt;0,(El_mricxveli!L74-El_mricxveli!K74),0)</f>
        <v>0</v>
      </c>
      <c r="K74" s="98">
        <f>K$3*IF((El_mricxveli!M74-El_mricxveli!L74)&gt;0,(El_mricxveli!M74-El_mricxveli!L74),0)</f>
        <v>0</v>
      </c>
      <c r="L74" s="98">
        <f>L$3*IF((El_mricxveli!N74-El_mricxveli!M74)&gt;0,(El_mricxveli!N74-El_mricxveli!M74),0)</f>
        <v>0</v>
      </c>
      <c r="M74" s="98">
        <f>M$3*IF((El_mricxveli!O74-El_mricxveli!N74)&gt;0,(El_mricxveli!O74-El_mricxveli!N74),0)</f>
        <v>0</v>
      </c>
      <c r="N74" s="98">
        <f>N$3*IF((El_mricxveli!P74-El_mricxveli!O74)&gt;0,(El_mricxveli!P74-El_mricxveli!O74),0)</f>
        <v>0</v>
      </c>
      <c r="O74" s="98">
        <f>O$3*IF((El_mricxveli!Q74-El_mricxveli!P74)&gt;0,(El_mricxveli!Q74-El_mricxveli!P74),0)</f>
        <v>0</v>
      </c>
    </row>
    <row r="75" spans="1:15" ht="15" thickBot="1">
      <c r="A75" s="4">
        <f>Davalianeba!A75</f>
        <v>317</v>
      </c>
      <c r="B75" s="43" t="str">
        <f>Davalianeba!B75</f>
        <v>კონსულიანი ს</v>
      </c>
      <c r="C75" s="26">
        <f t="shared" si="1"/>
        <v>5.8547706</v>
      </c>
      <c r="D75" s="98">
        <f>D$3*IF((El_mricxveli!F75-El_mricxveli!E75)&gt;0,(El_mricxveli!F75-El_mricxveli!E75),0)</f>
        <v>0</v>
      </c>
      <c r="E75" s="98">
        <f>E$3*IF((El_mricxveli!G75-El_mricxveli!F75)&gt;0,(El_mricxveli!G75-El_mricxveli!F75),0)</f>
        <v>5.8547706</v>
      </c>
      <c r="F75" s="98">
        <f>F$3*IF((El_mricxveli!H75-El_mricxveli!G75)&gt;0,(El_mricxveli!H75-El_mricxveli!G75),0)</f>
        <v>0</v>
      </c>
      <c r="G75" s="98">
        <f>G$3*IF((El_mricxveli!I75-El_mricxveli!H75)&gt;0,(El_mricxveli!I75-El_mricxveli!H75),0)</f>
        <v>0</v>
      </c>
      <c r="H75" s="98">
        <f>H$3*IF((El_mricxveli!J75-El_mricxveli!I75)&gt;0,(El_mricxveli!J75-El_mricxveli!I75),0)</f>
        <v>0</v>
      </c>
      <c r="I75" s="98">
        <f>I$3*IF((El_mricxveli!K75-El_mricxveli!J75)&gt;0,(El_mricxveli!K75-El_mricxveli!J75),0)</f>
        <v>0</v>
      </c>
      <c r="J75" s="98">
        <f>J$3*IF((El_mricxveli!L75-El_mricxveli!K75)&gt;0,(El_mricxveli!L75-El_mricxveli!K75),0)</f>
        <v>0</v>
      </c>
      <c r="K75" s="98">
        <f>K$3*IF((El_mricxveli!M75-El_mricxveli!L75)&gt;0,(El_mricxveli!M75-El_mricxveli!L75),0)</f>
        <v>0</v>
      </c>
      <c r="L75" s="98">
        <f>L$3*IF((El_mricxveli!N75-El_mricxveli!M75)&gt;0,(El_mricxveli!N75-El_mricxveli!M75),0)</f>
        <v>0</v>
      </c>
      <c r="M75" s="98">
        <f>M$3*IF((El_mricxveli!O75-El_mricxveli!N75)&gt;0,(El_mricxveli!O75-El_mricxveli!N75),0)</f>
        <v>0</v>
      </c>
      <c r="N75" s="98">
        <f>N$3*IF((El_mricxveli!P75-El_mricxveli!O75)&gt;0,(El_mricxveli!P75-El_mricxveli!O75),0)</f>
        <v>0</v>
      </c>
      <c r="O75" s="98">
        <f>O$3*IF((El_mricxveli!Q75-El_mricxveli!P75)&gt;0,(El_mricxveli!Q75-El_mricxveli!P75),0)</f>
        <v>0</v>
      </c>
    </row>
    <row r="76" spans="1:15" ht="15" thickBot="1">
      <c r="A76" s="4">
        <f>Davalianeba!A76</f>
        <v>318</v>
      </c>
      <c r="B76" s="43" t="str">
        <f>Davalianeba!B76</f>
        <v>კერესელიძე</v>
      </c>
      <c r="C76" s="26">
        <f t="shared" si="1"/>
        <v>153.6180286</v>
      </c>
      <c r="D76" s="98">
        <f>D$3*IF((El_mricxveli!F76-El_mricxveli!E76)&gt;0,(El_mricxveli!F76-El_mricxveli!E76),0)</f>
        <v>66.6328654</v>
      </c>
      <c r="E76" s="98">
        <f>E$3*IF((El_mricxveli!G76-El_mricxveli!F76)&gt;0,(El_mricxveli!G76-El_mricxveli!F76),0)</f>
        <v>86.9851632</v>
      </c>
      <c r="F76" s="98">
        <f>F$3*IF((El_mricxveli!H76-El_mricxveli!G76)&gt;0,(El_mricxveli!H76-El_mricxveli!G76),0)</f>
        <v>0</v>
      </c>
      <c r="G76" s="98">
        <f>G$3*IF((El_mricxveli!I76-El_mricxveli!H76)&gt;0,(El_mricxveli!I76-El_mricxveli!H76),0)</f>
        <v>0</v>
      </c>
      <c r="H76" s="98">
        <f>H$3*IF((El_mricxveli!J76-El_mricxveli!I76)&gt;0,(El_mricxveli!J76-El_mricxveli!I76),0)</f>
        <v>0</v>
      </c>
      <c r="I76" s="98">
        <f>I$3*IF((El_mricxveli!K76-El_mricxveli!J76)&gt;0,(El_mricxveli!K76-El_mricxveli!J76),0)</f>
        <v>0</v>
      </c>
      <c r="J76" s="98">
        <f>J$3*IF((El_mricxveli!L76-El_mricxveli!K76)&gt;0,(El_mricxveli!L76-El_mricxveli!K76),0)</f>
        <v>0</v>
      </c>
      <c r="K76" s="98">
        <f>K$3*IF((El_mricxveli!M76-El_mricxveli!L76)&gt;0,(El_mricxveli!M76-El_mricxveli!L76),0)</f>
        <v>0</v>
      </c>
      <c r="L76" s="98">
        <f>L$3*IF((El_mricxveli!N76-El_mricxveli!M76)&gt;0,(El_mricxveli!N76-El_mricxveli!M76),0)</f>
        <v>0</v>
      </c>
      <c r="M76" s="98">
        <f>M$3*IF((El_mricxveli!O76-El_mricxveli!N76)&gt;0,(El_mricxveli!O76-El_mricxveli!N76),0)</f>
        <v>0</v>
      </c>
      <c r="N76" s="98">
        <f>N$3*IF((El_mricxveli!P76-El_mricxveli!O76)&gt;0,(El_mricxveli!P76-El_mricxveli!O76),0)</f>
        <v>0</v>
      </c>
      <c r="O76" s="98">
        <f>O$3*IF((El_mricxveli!Q76-El_mricxveli!P76)&gt;0,(El_mricxveli!Q76-El_mricxveli!P76),0)</f>
        <v>0</v>
      </c>
    </row>
    <row r="77" spans="1:15" ht="15" thickBot="1">
      <c r="A77" s="4">
        <f>Davalianeba!A77</f>
        <v>319</v>
      </c>
      <c r="B77" s="43" t="str">
        <f>Davalianeba!B77</f>
        <v>დ.კვეზერელი</v>
      </c>
      <c r="C77" s="26">
        <f t="shared" si="1"/>
        <v>17.8431104</v>
      </c>
      <c r="D77" s="98">
        <f>D$3*IF((El_mricxveli!F77-El_mricxveli!E77)&gt;0,(El_mricxveli!F77-El_mricxveli!E77),0)</f>
        <v>12.2671384</v>
      </c>
      <c r="E77" s="98">
        <f>E$3*IF((El_mricxveli!G77-El_mricxveli!F77)&gt;0,(El_mricxveli!G77-El_mricxveli!F77),0)</f>
        <v>5.575972</v>
      </c>
      <c r="F77" s="98">
        <f>F$3*IF((El_mricxveli!H77-El_mricxveli!G77)&gt;0,(El_mricxveli!H77-El_mricxveli!G77),0)</f>
        <v>0</v>
      </c>
      <c r="G77" s="98">
        <f>G$3*IF((El_mricxveli!I77-El_mricxveli!H77)&gt;0,(El_mricxveli!I77-El_mricxveli!H77),0)</f>
        <v>0</v>
      </c>
      <c r="H77" s="98">
        <f>H$3*IF((El_mricxveli!J77-El_mricxveli!I77)&gt;0,(El_mricxveli!J77-El_mricxveli!I77),0)</f>
        <v>0</v>
      </c>
      <c r="I77" s="98">
        <f>I$3*IF((El_mricxveli!K77-El_mricxveli!J77)&gt;0,(El_mricxveli!K77-El_mricxveli!J77),0)</f>
        <v>0</v>
      </c>
      <c r="J77" s="98">
        <f>J$3*IF((El_mricxveli!L77-El_mricxveli!K77)&gt;0,(El_mricxveli!L77-El_mricxveli!K77),0)</f>
        <v>0</v>
      </c>
      <c r="K77" s="98">
        <f>K$3*IF((El_mricxveli!M77-El_mricxveli!L77)&gt;0,(El_mricxveli!M77-El_mricxveli!L77),0)</f>
        <v>0</v>
      </c>
      <c r="L77" s="98">
        <f>L$3*IF((El_mricxveli!N77-El_mricxveli!M77)&gt;0,(El_mricxveli!N77-El_mricxveli!M77),0)</f>
        <v>0</v>
      </c>
      <c r="M77" s="98">
        <f>M$3*IF((El_mricxveli!O77-El_mricxveli!N77)&gt;0,(El_mricxveli!O77-El_mricxveli!N77),0)</f>
        <v>0</v>
      </c>
      <c r="N77" s="98">
        <f>N$3*IF((El_mricxveli!P77-El_mricxveli!O77)&gt;0,(El_mricxveli!P77-El_mricxveli!O77),0)</f>
        <v>0</v>
      </c>
      <c r="O77" s="98">
        <f>O$3*IF((El_mricxveli!Q77-El_mricxveli!P77)&gt;0,(El_mricxveli!Q77-El_mricxveli!P77),0)</f>
        <v>0</v>
      </c>
    </row>
    <row r="78" spans="1:15" ht="15" thickBot="1">
      <c r="A78" s="4">
        <f>Davalianeba!A78</f>
        <v>320</v>
      </c>
      <c r="B78" s="43" t="str">
        <f>Davalianeba!B78</f>
        <v>დ.კვეზერელი</v>
      </c>
      <c r="C78" s="26">
        <f t="shared" si="1"/>
        <v>78.3424066</v>
      </c>
      <c r="D78" s="98">
        <f>D$3*IF((El_mricxveli!F78-El_mricxveli!E78)&gt;0,(El_mricxveli!F78-El_mricxveli!E78),0)</f>
        <v>48.789755</v>
      </c>
      <c r="E78" s="98">
        <f>E$3*IF((El_mricxveli!G78-El_mricxveli!F78)&gt;0,(El_mricxveli!G78-El_mricxveli!F78),0)</f>
        <v>29.5526516</v>
      </c>
      <c r="F78" s="98">
        <f>F$3*IF((El_mricxveli!H78-El_mricxveli!G78)&gt;0,(El_mricxveli!H78-El_mricxveli!G78),0)</f>
        <v>0</v>
      </c>
      <c r="G78" s="98">
        <f>G$3*IF((El_mricxveli!I78-El_mricxveli!H78)&gt;0,(El_mricxveli!I78-El_mricxveli!H78),0)</f>
        <v>0</v>
      </c>
      <c r="H78" s="98">
        <f>H$3*IF((El_mricxveli!J78-El_mricxveli!I78)&gt;0,(El_mricxveli!J78-El_mricxveli!I78),0)</f>
        <v>0</v>
      </c>
      <c r="I78" s="98">
        <f>I$3*IF((El_mricxveli!K78-El_mricxveli!J78)&gt;0,(El_mricxveli!K78-El_mricxveli!J78),0)</f>
        <v>0</v>
      </c>
      <c r="J78" s="98">
        <f>J$3*IF((El_mricxveli!L78-El_mricxveli!K78)&gt;0,(El_mricxveli!L78-El_mricxveli!K78),0)</f>
        <v>0</v>
      </c>
      <c r="K78" s="98">
        <f>K$3*IF((El_mricxveli!M78-El_mricxveli!L78)&gt;0,(El_mricxveli!M78-El_mricxveli!L78),0)</f>
        <v>0</v>
      </c>
      <c r="L78" s="98">
        <f>L$3*IF((El_mricxveli!N78-El_mricxveli!M78)&gt;0,(El_mricxveli!N78-El_mricxveli!M78),0)</f>
        <v>0</v>
      </c>
      <c r="M78" s="98">
        <f>M$3*IF((El_mricxveli!O78-El_mricxveli!N78)&gt;0,(El_mricxveli!O78-El_mricxveli!N78),0)</f>
        <v>0</v>
      </c>
      <c r="N78" s="98">
        <f>N$3*IF((El_mricxveli!P78-El_mricxveli!O78)&gt;0,(El_mricxveli!P78-El_mricxveli!O78),0)</f>
        <v>0</v>
      </c>
      <c r="O78" s="98">
        <f>O$3*IF((El_mricxveli!Q78-El_mricxveli!P78)&gt;0,(El_mricxveli!Q78-El_mricxveli!P78),0)</f>
        <v>0</v>
      </c>
    </row>
    <row r="79" spans="1:15" ht="15" thickBot="1">
      <c r="A79" s="4">
        <f>Davalianeba!A79</f>
        <v>321</v>
      </c>
      <c r="B79" s="43" t="str">
        <f>Davalianeba!B79</f>
        <v>თ მაჩუტაძე</v>
      </c>
      <c r="C79" s="26">
        <v>77.51</v>
      </c>
      <c r="D79" s="98">
        <f>D$3*IF((El_mricxveli!F79-El_mricxveli!E79)&gt;0,(El_mricxveli!F79-El_mricxveli!E79),0)</f>
        <v>77.5060108</v>
      </c>
      <c r="E79" s="98">
        <f>E$3*IF((El_mricxveli!G79-El_mricxveli!F79)&gt;0,(El_mricxveli!G79-El_mricxveli!F79),0)</f>
        <v>68.02685840000001</v>
      </c>
      <c r="F79" s="98">
        <f>F$3*IF((El_mricxveli!H79-El_mricxveli!G79)&gt;0,(El_mricxveli!H79-El_mricxveli!G79),0)</f>
        <v>18.9583048</v>
      </c>
      <c r="G79" s="98">
        <f>G$3*IF((El_mricxveli!I79-El_mricxveli!H79)&gt;0,(El_mricxveli!I79-El_mricxveli!H79),0)</f>
        <v>0</v>
      </c>
      <c r="H79" s="98">
        <f>H$3*IF((El_mricxveli!J79-El_mricxveli!I79)&gt;0,(El_mricxveli!J79-El_mricxveli!I79),0)</f>
        <v>0</v>
      </c>
      <c r="I79" s="98">
        <f>I$3*IF((El_mricxveli!K79-El_mricxveli!J79)&gt;0,(El_mricxveli!K79-El_mricxveli!J79),0)</f>
        <v>0</v>
      </c>
      <c r="J79" s="98">
        <f>J$3*IF((El_mricxveli!L79-El_mricxveli!K79)&gt;0,(El_mricxveli!L79-El_mricxveli!K79),0)</f>
        <v>0</v>
      </c>
      <c r="K79" s="98">
        <f>K$3*IF((El_mricxveli!M79-El_mricxveli!L79)&gt;0,(El_mricxveli!M79-El_mricxveli!L79),0)</f>
        <v>0</v>
      </c>
      <c r="L79" s="98">
        <f>L$3*IF((El_mricxveli!N79-El_mricxveli!M79)&gt;0,(El_mricxveli!N79-El_mricxveli!M79),0)</f>
        <v>0</v>
      </c>
      <c r="M79" s="98">
        <f>M$3*IF((El_mricxveli!O79-El_mricxveli!N79)&gt;0,(El_mricxveli!O79-El_mricxveli!N79),0)</f>
        <v>0</v>
      </c>
      <c r="N79" s="98">
        <f>N$3*IF((El_mricxveli!P79-El_mricxveli!O79)&gt;0,(El_mricxveli!P79-El_mricxveli!O79),0)</f>
        <v>0</v>
      </c>
      <c r="O79" s="98">
        <f>O$3*IF((El_mricxveli!Q79-El_mricxveli!P79)&gt;0,(El_mricxveli!Q79-El_mricxveli!P79),0)</f>
        <v>0</v>
      </c>
    </row>
    <row r="80" spans="1:15" ht="15" thickBot="1">
      <c r="A80" s="4">
        <f>Davalianeba!A80</f>
        <v>322</v>
      </c>
      <c r="B80" s="43" t="str">
        <f>Davalianeba!B80</f>
        <v>ინდაშვილი მ</v>
      </c>
      <c r="C80" s="26">
        <f t="shared" si="1"/>
        <v>80.0151982</v>
      </c>
      <c r="D80" s="98">
        <f>D$3*IF((El_mricxveli!F80-El_mricxveli!E80)&gt;0,(El_mricxveli!F80-El_mricxveli!E80),0)</f>
        <v>47.1169634</v>
      </c>
      <c r="E80" s="98">
        <f>E$3*IF((El_mricxveli!G80-El_mricxveli!F80)&gt;0,(El_mricxveli!G80-El_mricxveli!F80),0)</f>
        <v>24.2554782</v>
      </c>
      <c r="F80" s="98">
        <f>F$3*IF((El_mricxveli!H80-El_mricxveli!G80)&gt;0,(El_mricxveli!H80-El_mricxveli!G80),0)</f>
        <v>8.6427566</v>
      </c>
      <c r="G80" s="98">
        <f>G$3*IF((El_mricxveli!I80-El_mricxveli!H80)&gt;0,(El_mricxveli!I80-El_mricxveli!H80),0)</f>
        <v>0</v>
      </c>
      <c r="H80" s="98">
        <f>H$3*IF((El_mricxveli!J80-El_mricxveli!I80)&gt;0,(El_mricxveli!J80-El_mricxveli!I80),0)</f>
        <v>0</v>
      </c>
      <c r="I80" s="98">
        <f>I$3*IF((El_mricxveli!K80-El_mricxveli!J80)&gt;0,(El_mricxveli!K80-El_mricxveli!J80),0)</f>
        <v>0</v>
      </c>
      <c r="J80" s="98">
        <f>J$3*IF((El_mricxveli!L80-El_mricxveli!K80)&gt;0,(El_mricxveli!L80-El_mricxveli!K80),0)</f>
        <v>0</v>
      </c>
      <c r="K80" s="98">
        <f>K$3*IF((El_mricxveli!M80-El_mricxveli!L80)&gt;0,(El_mricxveli!M80-El_mricxveli!L80),0)</f>
        <v>0</v>
      </c>
      <c r="L80" s="98">
        <f>L$3*IF((El_mricxveli!N80-El_mricxveli!M80)&gt;0,(El_mricxveli!N80-El_mricxveli!M80),0)</f>
        <v>0</v>
      </c>
      <c r="M80" s="98">
        <f>M$3*IF((El_mricxveli!O80-El_mricxveli!N80)&gt;0,(El_mricxveli!O80-El_mricxveli!N80),0)</f>
        <v>0</v>
      </c>
      <c r="N80" s="98">
        <f>N$3*IF((El_mricxveli!P80-El_mricxveli!O80)&gt;0,(El_mricxveli!P80-El_mricxveli!O80),0)</f>
        <v>0</v>
      </c>
      <c r="O80" s="98">
        <f>O$3*IF((El_mricxveli!Q80-El_mricxveli!P80)&gt;0,(El_mricxveli!Q80-El_mricxveli!P80),0)</f>
        <v>0</v>
      </c>
    </row>
    <row r="81" spans="1:15" ht="15" thickBot="1">
      <c r="A81" s="4">
        <f>Davalianeba!A81</f>
        <v>323</v>
      </c>
      <c r="B81" s="43" t="str">
        <f>Davalianeba!B81</f>
        <v>ინდაშვილი მ</v>
      </c>
      <c r="C81" s="26">
        <f t="shared" si="1"/>
        <v>0</v>
      </c>
      <c r="D81" s="98">
        <f>D$3*IF((El_mricxveli!F81-El_mricxveli!E81)&gt;0,(El_mricxveli!F81-El_mricxveli!E81),0)</f>
        <v>0</v>
      </c>
      <c r="E81" s="98">
        <f>E$3*IF((El_mricxveli!G81-El_mricxveli!F81)&gt;0,(El_mricxveli!G81-El_mricxveli!F81),0)</f>
        <v>0</v>
      </c>
      <c r="F81" s="98">
        <f>F$3*IF((El_mricxveli!H81-El_mricxveli!G81)&gt;0,(El_mricxveli!H81-El_mricxveli!G81),0)</f>
        <v>0</v>
      </c>
      <c r="G81" s="98">
        <f>G$3*IF((El_mricxveli!I81-El_mricxveli!H81)&gt;0,(El_mricxveli!I81-El_mricxveli!H81),0)</f>
        <v>0</v>
      </c>
      <c r="H81" s="98">
        <f>H$3*IF((El_mricxveli!J81-El_mricxveli!I81)&gt;0,(El_mricxveli!J81-El_mricxveli!I81),0)</f>
        <v>0</v>
      </c>
      <c r="I81" s="98">
        <f>I$3*IF((El_mricxveli!K81-El_mricxveli!J81)&gt;0,(El_mricxveli!K81-El_mricxveli!J81),0)</f>
        <v>0</v>
      </c>
      <c r="J81" s="98">
        <f>J$3*IF((El_mricxveli!L81-El_mricxveli!K81)&gt;0,(El_mricxveli!L81-El_mricxveli!K81),0)</f>
        <v>0</v>
      </c>
      <c r="K81" s="98">
        <f>K$3*IF((El_mricxveli!M81-El_mricxveli!L81)&gt;0,(El_mricxveli!M81-El_mricxveli!L81),0)</f>
        <v>0</v>
      </c>
      <c r="L81" s="98">
        <f>L$3*IF((El_mricxveli!N81-El_mricxveli!M81)&gt;0,(El_mricxveli!N81-El_mricxveli!M81),0)</f>
        <v>0</v>
      </c>
      <c r="M81" s="98">
        <f>M$3*IF((El_mricxveli!O81-El_mricxveli!N81)&gt;0,(El_mricxveli!O81-El_mricxveli!N81),0)</f>
        <v>0</v>
      </c>
      <c r="N81" s="98">
        <f>N$3*IF((El_mricxveli!P81-El_mricxveli!O81)&gt;0,(El_mricxveli!P81-El_mricxveli!O81),0)</f>
        <v>0</v>
      </c>
      <c r="O81" s="98">
        <f>O$3*IF((El_mricxveli!Q81-El_mricxveli!P81)&gt;0,(El_mricxveli!Q81-El_mricxveli!P81),0)</f>
        <v>0</v>
      </c>
    </row>
    <row r="82" spans="1:15" ht="15" thickBot="1">
      <c r="A82" s="4">
        <f>Davalianeba!A82</f>
        <v>324</v>
      </c>
      <c r="B82" s="43" t="str">
        <f>Davalianeba!B82</f>
        <v>ლეკიშვილი ნ</v>
      </c>
      <c r="C82" s="26">
        <f t="shared" si="1"/>
        <v>58.268907399999996</v>
      </c>
      <c r="D82" s="98">
        <f>D$3*IF((El_mricxveli!F82-El_mricxveli!E82)&gt;0,(El_mricxveli!F82-El_mricxveli!E82),0)</f>
        <v>46.2805676</v>
      </c>
      <c r="E82" s="98">
        <f>E$3*IF((El_mricxveli!G82-El_mricxveli!F82)&gt;0,(El_mricxveli!G82-El_mricxveli!F82),0)</f>
        <v>11.9883398</v>
      </c>
      <c r="F82" s="98">
        <f>F$3*IF((El_mricxveli!H82-El_mricxveli!G82)&gt;0,(El_mricxveli!H82-El_mricxveli!G82),0)</f>
        <v>0</v>
      </c>
      <c r="G82" s="98">
        <f>G$3*IF((El_mricxveli!I82-El_mricxveli!H82)&gt;0,(El_mricxveli!I82-El_mricxveli!H82),0)</f>
        <v>0</v>
      </c>
      <c r="H82" s="98">
        <f>H$3*IF((El_mricxveli!J82-El_mricxveli!I82)&gt;0,(El_mricxveli!J82-El_mricxveli!I82),0)</f>
        <v>0</v>
      </c>
      <c r="I82" s="98">
        <f>I$3*IF((El_mricxveli!K82-El_mricxveli!J82)&gt;0,(El_mricxveli!K82-El_mricxveli!J82),0)</f>
        <v>0</v>
      </c>
      <c r="J82" s="98">
        <f>J$3*IF((El_mricxveli!L82-El_mricxveli!K82)&gt;0,(El_mricxveli!L82-El_mricxveli!K82),0)</f>
        <v>0</v>
      </c>
      <c r="K82" s="98">
        <f>K$3*IF((El_mricxveli!M82-El_mricxveli!L82)&gt;0,(El_mricxveli!M82-El_mricxveli!L82),0)</f>
        <v>0</v>
      </c>
      <c r="L82" s="98">
        <f>L$3*IF((El_mricxveli!N82-El_mricxveli!M82)&gt;0,(El_mricxveli!N82-El_mricxveli!M82),0)</f>
        <v>0</v>
      </c>
      <c r="M82" s="98">
        <f>M$3*IF((El_mricxveli!O82-El_mricxveli!N82)&gt;0,(El_mricxveli!O82-El_mricxveli!N82),0)</f>
        <v>0</v>
      </c>
      <c r="N82" s="98">
        <f>N$3*IF((El_mricxveli!P82-El_mricxveli!O82)&gt;0,(El_mricxveli!P82-El_mricxveli!O82),0)</f>
        <v>0</v>
      </c>
      <c r="O82" s="98">
        <f>O$3*IF((El_mricxveli!Q82-El_mricxveli!P82)&gt;0,(El_mricxveli!Q82-El_mricxveli!P82),0)</f>
        <v>0</v>
      </c>
    </row>
    <row r="83" spans="1:15" ht="15" thickBot="1">
      <c r="A83" s="4">
        <f>Davalianeba!A83</f>
        <v>325</v>
      </c>
      <c r="B83" s="43" t="str">
        <f>Davalianeba!B83</f>
        <v>ლეკიშვილი კ</v>
      </c>
      <c r="C83" s="26">
        <f t="shared" si="1"/>
        <v>30.9466446</v>
      </c>
      <c r="D83" s="98">
        <f>D$3*IF((El_mricxveli!F83-El_mricxveli!E83)&gt;0,(El_mricxveli!F83-El_mricxveli!E83),0)</f>
        <v>30.9466446</v>
      </c>
      <c r="E83" s="98">
        <f>E$3*IF((El_mricxveli!G83-El_mricxveli!F83)&gt;0,(El_mricxveli!G83-El_mricxveli!F83),0)</f>
        <v>0</v>
      </c>
      <c r="F83" s="98">
        <f>F$3*IF((El_mricxveli!H83-El_mricxveli!G83)&gt;0,(El_mricxveli!H83-El_mricxveli!G83),0)</f>
        <v>0</v>
      </c>
      <c r="G83" s="98">
        <f>G$3*IF((El_mricxveli!I83-El_mricxveli!H83)&gt;0,(El_mricxveli!I83-El_mricxveli!H83),0)</f>
        <v>0</v>
      </c>
      <c r="H83" s="98">
        <f>H$3*IF((El_mricxveli!J83-El_mricxveli!I83)&gt;0,(El_mricxveli!J83-El_mricxveli!I83),0)</f>
        <v>0</v>
      </c>
      <c r="I83" s="98">
        <f>I$3*IF((El_mricxveli!K83-El_mricxveli!J83)&gt;0,(El_mricxveli!K83-El_mricxveli!J83),0)</f>
        <v>0</v>
      </c>
      <c r="J83" s="98">
        <f>J$3*IF((El_mricxveli!L83-El_mricxveli!K83)&gt;0,(El_mricxveli!L83-El_mricxveli!K83),0)</f>
        <v>0</v>
      </c>
      <c r="K83" s="98">
        <f>K$3*IF((El_mricxveli!M83-El_mricxveli!L83)&gt;0,(El_mricxveli!M83-El_mricxveli!L83),0)</f>
        <v>0</v>
      </c>
      <c r="L83" s="98">
        <f>L$3*IF((El_mricxveli!N83-El_mricxveli!M83)&gt;0,(El_mricxveli!N83-El_mricxveli!M83),0)</f>
        <v>0</v>
      </c>
      <c r="M83" s="98">
        <f>M$3*IF((El_mricxveli!O83-El_mricxveli!N83)&gt;0,(El_mricxveli!O83-El_mricxveli!N83),0)</f>
        <v>0</v>
      </c>
      <c r="N83" s="98">
        <f>N$3*IF((El_mricxveli!P83-El_mricxveli!O83)&gt;0,(El_mricxveli!P83-El_mricxveli!O83),0)</f>
        <v>0</v>
      </c>
      <c r="O83" s="98">
        <f>O$3*IF((El_mricxveli!Q83-El_mricxveli!P83)&gt;0,(El_mricxveli!Q83-El_mricxveli!P83),0)</f>
        <v>0</v>
      </c>
    </row>
    <row r="84" spans="1:15" ht="15" thickBot="1">
      <c r="A84" s="4">
        <f>Davalianeba!A84</f>
        <v>326</v>
      </c>
      <c r="B84" s="43" t="str">
        <f>Davalianeba!B84</f>
        <v>გოგიტიძ ი</v>
      </c>
      <c r="C84" s="26">
        <f t="shared" si="1"/>
        <v>35.9650194</v>
      </c>
      <c r="D84" s="98">
        <f>D$3*IF((El_mricxveli!F84-El_mricxveli!E84)&gt;0,(El_mricxveli!F84-El_mricxveli!E84),0)</f>
        <v>18.4007076</v>
      </c>
      <c r="E84" s="98">
        <f>E$3*IF((El_mricxveli!G84-El_mricxveli!F84)&gt;0,(El_mricxveli!G84-El_mricxveli!F84),0)</f>
        <v>0</v>
      </c>
      <c r="F84" s="98">
        <f>F$3*IF((El_mricxveli!H84-El_mricxveli!G84)&gt;0,(El_mricxveli!H84-El_mricxveli!G84),0)</f>
        <v>17.5643118</v>
      </c>
      <c r="G84" s="98">
        <f>G$3*IF((El_mricxveli!I84-El_mricxveli!H84)&gt;0,(El_mricxveli!I84-El_mricxveli!H84),0)</f>
        <v>0</v>
      </c>
      <c r="H84" s="98">
        <f>H$3*IF((El_mricxveli!J84-El_mricxveli!I84)&gt;0,(El_mricxveli!J84-El_mricxveli!I84),0)</f>
        <v>0</v>
      </c>
      <c r="I84" s="98">
        <f>I$3*IF((El_mricxveli!K84-El_mricxveli!J84)&gt;0,(El_mricxveli!K84-El_mricxveli!J84),0)</f>
        <v>0</v>
      </c>
      <c r="J84" s="98">
        <f>J$3*IF((El_mricxveli!L84-El_mricxveli!K84)&gt;0,(El_mricxveli!L84-El_mricxveli!K84),0)</f>
        <v>0</v>
      </c>
      <c r="K84" s="98">
        <f>K$3*IF((El_mricxveli!M84-El_mricxveli!L84)&gt;0,(El_mricxveli!M84-El_mricxveli!L84),0)</f>
        <v>0</v>
      </c>
      <c r="L84" s="98">
        <f>L$3*IF((El_mricxveli!N84-El_mricxveli!M84)&gt;0,(El_mricxveli!N84-El_mricxveli!M84),0)</f>
        <v>0</v>
      </c>
      <c r="M84" s="98">
        <f>M$3*IF((El_mricxveli!O84-El_mricxveli!N84)&gt;0,(El_mricxveli!O84-El_mricxveli!N84),0)</f>
        <v>0</v>
      </c>
      <c r="N84" s="98">
        <f>N$3*IF((El_mricxveli!P84-El_mricxveli!O84)&gt;0,(El_mricxveli!P84-El_mricxveli!O84),0)</f>
        <v>0</v>
      </c>
      <c r="O84" s="98">
        <f>O$3*IF((El_mricxveli!Q84-El_mricxveli!P84)&gt;0,(El_mricxveli!Q84-El_mricxveli!P84),0)</f>
        <v>0</v>
      </c>
    </row>
    <row r="85" spans="1:15" ht="15" thickBot="1">
      <c r="A85" s="35">
        <f>Davalianeba!A85</f>
        <v>401</v>
      </c>
      <c r="B85" s="62" t="str">
        <f>Davalianeba!B85</f>
        <v>მ.ჯავახიშვილი</v>
      </c>
      <c r="C85" s="59">
        <f t="shared" si="1"/>
        <v>9.4791524</v>
      </c>
      <c r="D85" s="98">
        <f>D$3*IF((El_mricxveli!F85-El_mricxveli!E85)&gt;0,(El_mricxveli!F85-El_mricxveli!E85),0)</f>
        <v>9.4791524</v>
      </c>
      <c r="E85" s="98">
        <f>E$3*IF((El_mricxveli!G85-El_mricxveli!F85)&gt;0,(El_mricxveli!G85-El_mricxveli!F85),0)</f>
        <v>0</v>
      </c>
      <c r="F85" s="98">
        <f>F$3*IF((El_mricxveli!H85-El_mricxveli!G85)&gt;0,(El_mricxveli!H85-El_mricxveli!G85),0)</f>
        <v>0</v>
      </c>
      <c r="G85" s="98">
        <f>G$3*IF((El_mricxveli!I85-El_mricxveli!H85)&gt;0,(El_mricxveli!I85-El_mricxveli!H85),0)</f>
        <v>0</v>
      </c>
      <c r="H85" s="98">
        <f>H$3*IF((El_mricxveli!J85-El_mricxveli!I85)&gt;0,(El_mricxveli!J85-El_mricxveli!I85),0)</f>
        <v>0</v>
      </c>
      <c r="I85" s="98">
        <f>I$3*IF((El_mricxveli!K85-El_mricxveli!J85)&gt;0,(El_mricxveli!K85-El_mricxveli!J85),0)</f>
        <v>0</v>
      </c>
      <c r="J85" s="98">
        <f>J$3*IF((El_mricxveli!L85-El_mricxveli!K85)&gt;0,(El_mricxveli!L85-El_mricxveli!K85),0)</f>
        <v>0</v>
      </c>
      <c r="K85" s="98">
        <f>K$3*IF((El_mricxveli!M85-El_mricxveli!L85)&gt;0,(El_mricxveli!M85-El_mricxveli!L85),0)</f>
        <v>0</v>
      </c>
      <c r="L85" s="98">
        <f>L$3*IF((El_mricxveli!N85-El_mricxveli!M85)&gt;0,(El_mricxveli!N85-El_mricxveli!M85),0)</f>
        <v>0</v>
      </c>
      <c r="M85" s="98">
        <f>M$3*IF((El_mricxveli!O85-El_mricxveli!N85)&gt;0,(El_mricxveli!O85-El_mricxveli!N85),0)</f>
        <v>0</v>
      </c>
      <c r="N85" s="98">
        <f>N$3*IF((El_mricxveli!P85-El_mricxveli!O85)&gt;0,(El_mricxveli!P85-El_mricxveli!O85),0)</f>
        <v>0</v>
      </c>
      <c r="O85" s="98">
        <f>O$3*IF((El_mricxveli!Q85-El_mricxveli!P85)&gt;0,(El_mricxveli!Q85-El_mricxveli!P85),0)</f>
        <v>0</v>
      </c>
    </row>
    <row r="86" spans="1:15" ht="15" thickBot="1">
      <c r="A86" s="4">
        <f>Davalianeba!A86</f>
        <v>402</v>
      </c>
      <c r="B86" s="43" t="str">
        <f>Davalianeba!B86</f>
        <v>დ.სულაბერიძე</v>
      </c>
      <c r="C86" s="26">
        <f t="shared" si="1"/>
        <v>91.1671422</v>
      </c>
      <c r="D86" s="98">
        <f>D$3*IF((El_mricxveli!F86-El_mricxveli!E86)&gt;0,(El_mricxveli!F86-El_mricxveli!E86),0)</f>
        <v>36.5226166</v>
      </c>
      <c r="E86" s="98">
        <f>E$3*IF((El_mricxveli!G86-El_mricxveli!F86)&gt;0,(El_mricxveli!G86-El_mricxveli!F86),0)</f>
        <v>29.8314502</v>
      </c>
      <c r="F86" s="98">
        <f>F$3*IF((El_mricxveli!H86-El_mricxveli!G86)&gt;0,(El_mricxveli!H86-El_mricxveli!G86),0)</f>
        <v>24.813075400000002</v>
      </c>
      <c r="G86" s="98">
        <f>G$3*IF((El_mricxveli!I86-El_mricxveli!H86)&gt;0,(El_mricxveli!I86-El_mricxveli!H86),0)</f>
        <v>0</v>
      </c>
      <c r="H86" s="98">
        <f>H$3*IF((El_mricxveli!J86-El_mricxveli!I86)&gt;0,(El_mricxveli!J86-El_mricxveli!I86),0)</f>
        <v>0</v>
      </c>
      <c r="I86" s="98">
        <f>I$3*IF((El_mricxveli!K86-El_mricxveli!J86)&gt;0,(El_mricxveli!K86-El_mricxveli!J86),0)</f>
        <v>0</v>
      </c>
      <c r="J86" s="98">
        <f>J$3*IF((El_mricxveli!L86-El_mricxveli!K86)&gt;0,(El_mricxveli!L86-El_mricxveli!K86),0)</f>
        <v>0</v>
      </c>
      <c r="K86" s="98">
        <f>K$3*IF((El_mricxveli!M86-El_mricxveli!L86)&gt;0,(El_mricxveli!M86-El_mricxveli!L86),0)</f>
        <v>0</v>
      </c>
      <c r="L86" s="98">
        <f>L$3*IF((El_mricxveli!N86-El_mricxveli!M86)&gt;0,(El_mricxveli!N86-El_mricxveli!M86),0)</f>
        <v>0</v>
      </c>
      <c r="M86" s="98">
        <f>M$3*IF((El_mricxveli!O86-El_mricxveli!N86)&gt;0,(El_mricxveli!O86-El_mricxveli!N86),0)</f>
        <v>0</v>
      </c>
      <c r="N86" s="98">
        <f>N$3*IF((El_mricxveli!P86-El_mricxveli!O86)&gt;0,(El_mricxveli!P86-El_mricxveli!O86),0)</f>
        <v>0</v>
      </c>
      <c r="O86" s="98">
        <f>O$3*IF((El_mricxveli!Q86-El_mricxveli!P86)&gt;0,(El_mricxveli!Q86-El_mricxveli!P86),0)</f>
        <v>0</v>
      </c>
    </row>
    <row r="87" spans="1:15" ht="15" thickBot="1">
      <c r="A87" s="4">
        <f>Davalianeba!A87</f>
        <v>403</v>
      </c>
      <c r="B87" s="43" t="str">
        <f>Davalianeba!B87</f>
        <v>გამყრელიძ</v>
      </c>
      <c r="C87" s="26">
        <f t="shared" si="1"/>
        <v>48.5109564</v>
      </c>
      <c r="D87" s="98">
        <f>D$3*IF((El_mricxveli!F87-El_mricxveli!E87)&gt;0,(El_mricxveli!F87-El_mricxveli!E87),0)</f>
        <v>30.9466446</v>
      </c>
      <c r="E87" s="98">
        <f>E$3*IF((El_mricxveli!G87-El_mricxveli!F87)&gt;0,(El_mricxveli!G87-El_mricxveli!F87),0)</f>
        <v>8.0851594</v>
      </c>
      <c r="F87" s="98">
        <f>F$3*IF((El_mricxveli!H87-El_mricxveli!G87)&gt;0,(El_mricxveli!H87-El_mricxveli!G87),0)</f>
        <v>9.4791524</v>
      </c>
      <c r="G87" s="98">
        <f>G$3*IF((El_mricxveli!I87-El_mricxveli!H87)&gt;0,(El_mricxveli!I87-El_mricxveli!H87),0)</f>
        <v>0</v>
      </c>
      <c r="H87" s="98">
        <f>H$3*IF((El_mricxveli!J87-El_mricxveli!I87)&gt;0,(El_mricxveli!J87-El_mricxveli!I87),0)</f>
        <v>0</v>
      </c>
      <c r="I87" s="98">
        <f>I$3*IF((El_mricxveli!K87-El_mricxveli!J87)&gt;0,(El_mricxveli!K87-El_mricxveli!J87),0)</f>
        <v>0</v>
      </c>
      <c r="J87" s="98">
        <f>J$3*IF((El_mricxveli!L87-El_mricxveli!K87)&gt;0,(El_mricxveli!L87-El_mricxveli!K87),0)</f>
        <v>0</v>
      </c>
      <c r="K87" s="98">
        <f>K$3*IF((El_mricxveli!M87-El_mricxveli!L87)&gt;0,(El_mricxveli!M87-El_mricxveli!L87),0)</f>
        <v>0</v>
      </c>
      <c r="L87" s="98">
        <f>L$3*IF((El_mricxveli!N87-El_mricxveli!M87)&gt;0,(El_mricxveli!N87-El_mricxveli!M87),0)</f>
        <v>0</v>
      </c>
      <c r="M87" s="98">
        <f>M$3*IF((El_mricxveli!O87-El_mricxveli!N87)&gt;0,(El_mricxveli!O87-El_mricxveli!N87),0)</f>
        <v>0</v>
      </c>
      <c r="N87" s="98">
        <f>N$3*IF((El_mricxveli!P87-El_mricxveli!O87)&gt;0,(El_mricxveli!P87-El_mricxveli!O87),0)</f>
        <v>0</v>
      </c>
      <c r="O87" s="98">
        <f>O$3*IF((El_mricxveli!Q87-El_mricxveli!P87)&gt;0,(El_mricxveli!Q87-El_mricxveli!P87),0)</f>
        <v>0</v>
      </c>
    </row>
    <row r="88" spans="1:15" ht="15" thickBot="1">
      <c r="A88" s="4">
        <f>Davalianeba!A88</f>
        <v>404</v>
      </c>
      <c r="B88" s="43" t="str">
        <f>Davalianeba!B88</f>
        <v>გ.ჭუმბურიძე</v>
      </c>
      <c r="C88" s="26">
        <f t="shared" si="1"/>
        <v>30.667846000000004</v>
      </c>
      <c r="D88" s="98">
        <f>D$3*IF((El_mricxveli!F88-El_mricxveli!E88)&gt;0,(El_mricxveli!F88-El_mricxveli!E88),0)</f>
        <v>11.4307426</v>
      </c>
      <c r="E88" s="98">
        <f>E$3*IF((El_mricxveli!G88-El_mricxveli!F88)&gt;0,(El_mricxveli!G88-El_mricxveli!F88),0)</f>
        <v>17.006714600000002</v>
      </c>
      <c r="F88" s="98">
        <f>F$3*IF((El_mricxveli!H88-El_mricxveli!G88)&gt;0,(El_mricxveli!H88-El_mricxveli!G88),0)</f>
        <v>2.2303888</v>
      </c>
      <c r="G88" s="98">
        <f>G$3*IF((El_mricxveli!I88-El_mricxveli!H88)&gt;0,(El_mricxveli!I88-El_mricxveli!H88),0)</f>
        <v>0</v>
      </c>
      <c r="H88" s="98">
        <f>H$3*IF((El_mricxveli!J88-El_mricxveli!I88)&gt;0,(El_mricxveli!J88-El_mricxveli!I88),0)</f>
        <v>0</v>
      </c>
      <c r="I88" s="98">
        <f>I$3*IF((El_mricxveli!K88-El_mricxveli!J88)&gt;0,(El_mricxveli!K88-El_mricxveli!J88),0)</f>
        <v>0</v>
      </c>
      <c r="J88" s="98">
        <f>J$3*IF((El_mricxveli!L88-El_mricxveli!K88)&gt;0,(El_mricxveli!L88-El_mricxveli!K88),0)</f>
        <v>0</v>
      </c>
      <c r="K88" s="98">
        <f>K$3*IF((El_mricxveli!M88-El_mricxveli!L88)&gt;0,(El_mricxveli!M88-El_mricxveli!L88),0)</f>
        <v>0</v>
      </c>
      <c r="L88" s="98">
        <f>L$3*IF((El_mricxveli!N88-El_mricxveli!M88)&gt;0,(El_mricxveli!N88-El_mricxveli!M88),0)</f>
        <v>0</v>
      </c>
      <c r="M88" s="98">
        <f>M$3*IF((El_mricxveli!O88-El_mricxveli!N88)&gt;0,(El_mricxveli!O88-El_mricxveli!N88),0)</f>
        <v>0</v>
      </c>
      <c r="N88" s="98">
        <f>N$3*IF((El_mricxveli!P88-El_mricxveli!O88)&gt;0,(El_mricxveli!P88-El_mricxveli!O88),0)</f>
        <v>0</v>
      </c>
      <c r="O88" s="98">
        <f>O$3*IF((El_mricxveli!Q88-El_mricxveli!P88)&gt;0,(El_mricxveli!Q88-El_mricxveli!P88),0)</f>
        <v>0</v>
      </c>
    </row>
    <row r="89" spans="1:15" ht="15" thickBot="1">
      <c r="A89" s="4">
        <f>Davalianeba!A89</f>
        <v>405</v>
      </c>
      <c r="B89" s="43" t="str">
        <f>Davalianeba!B89</f>
        <v>გიგაური</v>
      </c>
      <c r="C89" s="26">
        <f t="shared" si="1"/>
        <v>24.8130754</v>
      </c>
      <c r="D89" s="98">
        <f>D$3*IF((El_mricxveli!F89-El_mricxveli!E89)&gt;0,(El_mricxveli!F89-El_mricxveli!E89),0)</f>
        <v>0</v>
      </c>
      <c r="E89" s="98">
        <f>E$3*IF((El_mricxveli!G89-El_mricxveli!F89)&gt;0,(El_mricxveli!G89-El_mricxveli!F89),0)</f>
        <v>3.9031804</v>
      </c>
      <c r="F89" s="98">
        <f>F$3*IF((El_mricxveli!H89-El_mricxveli!G89)&gt;0,(El_mricxveli!H89-El_mricxveli!G89),0)</f>
        <v>20.909895</v>
      </c>
      <c r="G89" s="98">
        <f>G$3*IF((El_mricxveli!I89-El_mricxveli!H89)&gt;0,(El_mricxveli!I89-El_mricxveli!H89),0)</f>
        <v>0</v>
      </c>
      <c r="H89" s="98">
        <f>H$3*IF((El_mricxveli!J89-El_mricxveli!I89)&gt;0,(El_mricxveli!J89-El_mricxveli!I89),0)</f>
        <v>0</v>
      </c>
      <c r="I89" s="98">
        <f>I$3*IF((El_mricxveli!K89-El_mricxveli!J89)&gt;0,(El_mricxveli!K89-El_mricxveli!J89),0)</f>
        <v>0</v>
      </c>
      <c r="J89" s="98">
        <f>J$3*IF((El_mricxveli!L89-El_mricxveli!K89)&gt;0,(El_mricxveli!L89-El_mricxveli!K89),0)</f>
        <v>0</v>
      </c>
      <c r="K89" s="98">
        <f>K$3*IF((El_mricxveli!M89-El_mricxveli!L89)&gt;0,(El_mricxveli!M89-El_mricxveli!L89),0)</f>
        <v>0</v>
      </c>
      <c r="L89" s="98">
        <f>L$3*IF((El_mricxveli!N89-El_mricxveli!M89)&gt;0,(El_mricxveli!N89-El_mricxveli!M89),0)</f>
        <v>0</v>
      </c>
      <c r="M89" s="98">
        <f>M$3*IF((El_mricxveli!O89-El_mricxveli!N89)&gt;0,(El_mricxveli!O89-El_mricxveli!N89),0)</f>
        <v>0</v>
      </c>
      <c r="N89" s="98">
        <f>N$3*IF((El_mricxveli!P89-El_mricxveli!O89)&gt;0,(El_mricxveli!P89-El_mricxveli!O89),0)</f>
        <v>0</v>
      </c>
      <c r="O89" s="98">
        <f>O$3*IF((El_mricxveli!Q89-El_mricxveli!P89)&gt;0,(El_mricxveli!Q89-El_mricxveli!P89),0)</f>
        <v>0</v>
      </c>
    </row>
    <row r="90" spans="1:15" ht="15" thickBot="1">
      <c r="A90" s="4">
        <f>Davalianeba!A90</f>
        <v>406</v>
      </c>
      <c r="B90" s="43" t="str">
        <f>Davalianeba!B90</f>
        <v>გამყრელიძ</v>
      </c>
      <c r="C90" s="26">
        <f t="shared" si="1"/>
        <v>72.20883740000001</v>
      </c>
      <c r="D90" s="98">
        <f>D$3*IF((El_mricxveli!F90-El_mricxveli!E90)&gt;0,(El_mricxveli!F90-El_mricxveli!E90),0)</f>
        <v>31.7830404</v>
      </c>
      <c r="E90" s="98">
        <f>E$3*IF((El_mricxveli!G90-El_mricxveli!F90)&gt;0,(El_mricxveli!G90-El_mricxveli!F90),0)</f>
        <v>20.352297800000002</v>
      </c>
      <c r="F90" s="98">
        <f>F$3*IF((El_mricxveli!H90-El_mricxveli!G90)&gt;0,(El_mricxveli!H90-El_mricxveli!G90),0)</f>
        <v>20.0734992</v>
      </c>
      <c r="G90" s="98">
        <f>G$3*IF((El_mricxveli!I90-El_mricxveli!H90)&gt;0,(El_mricxveli!I90-El_mricxveli!H90),0)</f>
        <v>0</v>
      </c>
      <c r="H90" s="98">
        <f>H$3*IF((El_mricxveli!J90-El_mricxveli!I90)&gt;0,(El_mricxveli!J90-El_mricxveli!I90),0)</f>
        <v>0</v>
      </c>
      <c r="I90" s="98">
        <f>I$3*IF((El_mricxveli!K90-El_mricxveli!J90)&gt;0,(El_mricxveli!K90-El_mricxveli!J90),0)</f>
        <v>0</v>
      </c>
      <c r="J90" s="98">
        <f>J$3*IF((El_mricxveli!L90-El_mricxveli!K90)&gt;0,(El_mricxveli!L90-El_mricxveli!K90),0)</f>
        <v>0</v>
      </c>
      <c r="K90" s="98">
        <f>K$3*IF((El_mricxveli!M90-El_mricxveli!L90)&gt;0,(El_mricxveli!M90-El_mricxveli!L90),0)</f>
        <v>0</v>
      </c>
      <c r="L90" s="98">
        <f>L$3*IF((El_mricxveli!N90-El_mricxveli!M90)&gt;0,(El_mricxveli!N90-El_mricxveli!M90),0)</f>
        <v>0</v>
      </c>
      <c r="M90" s="98">
        <f>M$3*IF((El_mricxveli!O90-El_mricxveli!N90)&gt;0,(El_mricxveli!O90-El_mricxveli!N90),0)</f>
        <v>0</v>
      </c>
      <c r="N90" s="98">
        <f>N$3*IF((El_mricxveli!P90-El_mricxveli!O90)&gt;0,(El_mricxveli!P90-El_mricxveli!O90),0)</f>
        <v>0</v>
      </c>
      <c r="O90" s="98">
        <f>O$3*IF((El_mricxveli!Q90-El_mricxveli!P90)&gt;0,(El_mricxveli!Q90-El_mricxveli!P90),0)</f>
        <v>0</v>
      </c>
    </row>
    <row r="91" spans="1:15" ht="15" thickBot="1">
      <c r="A91" s="4">
        <f>Davalianeba!A91</f>
        <v>407</v>
      </c>
      <c r="B91" s="43" t="str">
        <f>Davalianeba!B91</f>
        <v>გამყრელიძ</v>
      </c>
      <c r="C91" s="26">
        <f t="shared" si="1"/>
        <v>0</v>
      </c>
      <c r="D91" s="98">
        <f>D$3*IF((El_mricxveli!F91-El_mricxveli!E91)&gt;0,(El_mricxveli!F91-El_mricxveli!E91),0)</f>
        <v>0</v>
      </c>
      <c r="E91" s="98">
        <f>E$3*IF((El_mricxveli!G91-El_mricxveli!F91)&gt;0,(El_mricxveli!G91-El_mricxveli!F91),0)</f>
        <v>0</v>
      </c>
      <c r="F91" s="98">
        <f>F$3*IF((El_mricxveli!H91-El_mricxveli!G91)&gt;0,(El_mricxveli!H91-El_mricxveli!G91),0)</f>
        <v>0</v>
      </c>
      <c r="G91" s="98">
        <f>G$3*IF((El_mricxveli!I91-El_mricxveli!H91)&gt;0,(El_mricxveli!I91-El_mricxveli!H91),0)</f>
        <v>0</v>
      </c>
      <c r="H91" s="98">
        <f>H$3*IF((El_mricxveli!J91-El_mricxveli!I91)&gt;0,(El_mricxveli!J91-El_mricxveli!I91),0)</f>
        <v>0</v>
      </c>
      <c r="I91" s="98">
        <f>I$3*IF((El_mricxveli!K91-El_mricxveli!J91)&gt;0,(El_mricxveli!K91-El_mricxveli!J91),0)</f>
        <v>0</v>
      </c>
      <c r="J91" s="98">
        <f>J$3*IF((El_mricxveli!L91-El_mricxveli!K91)&gt;0,(El_mricxveli!L91-El_mricxveli!K91),0)</f>
        <v>0</v>
      </c>
      <c r="K91" s="98">
        <f>K$3*IF((El_mricxveli!M91-El_mricxveli!L91)&gt;0,(El_mricxveli!M91-El_mricxveli!L91),0)</f>
        <v>0</v>
      </c>
      <c r="L91" s="98">
        <f>L$3*IF((El_mricxveli!N91-El_mricxveli!M91)&gt;0,(El_mricxveli!N91-El_mricxveli!M91),0)</f>
        <v>0</v>
      </c>
      <c r="M91" s="98">
        <f>M$3*IF((El_mricxveli!O91-El_mricxveli!N91)&gt;0,(El_mricxveli!O91-El_mricxveli!N91),0)</f>
        <v>0</v>
      </c>
      <c r="N91" s="98">
        <f>N$3*IF((El_mricxveli!P91-El_mricxveli!O91)&gt;0,(El_mricxveli!P91-El_mricxveli!O91),0)</f>
        <v>0</v>
      </c>
      <c r="O91" s="98">
        <f>O$3*IF((El_mricxveli!Q91-El_mricxveli!P91)&gt;0,(El_mricxveli!Q91-El_mricxveli!P91),0)</f>
        <v>0</v>
      </c>
    </row>
    <row r="92" spans="1:15" ht="15" thickBot="1">
      <c r="A92" s="4">
        <f>Davalianeba!A92</f>
        <v>408</v>
      </c>
      <c r="B92" s="43" t="str">
        <f>Davalianeba!B92</f>
        <v>გიგაური ი</v>
      </c>
      <c r="C92" s="26">
        <f t="shared" si="1"/>
        <v>15.0551244</v>
      </c>
      <c r="D92" s="98">
        <f>D$3*IF((El_mricxveli!F92-El_mricxveli!E92)&gt;0,(El_mricxveli!F92-El_mricxveli!E92),0)</f>
        <v>9.757951</v>
      </c>
      <c r="E92" s="98">
        <f>E$3*IF((El_mricxveli!G92-El_mricxveli!F92)&gt;0,(El_mricxveli!G92-El_mricxveli!F92),0)</f>
        <v>0.5575972</v>
      </c>
      <c r="F92" s="98">
        <f>F$3*IF((El_mricxveli!H92-El_mricxveli!G92)&gt;0,(El_mricxveli!H92-El_mricxveli!G92),0)</f>
        <v>4.7395762</v>
      </c>
      <c r="G92" s="98">
        <f>G$3*IF((El_mricxveli!I92-El_mricxveli!H92)&gt;0,(El_mricxveli!I92-El_mricxveli!H92),0)</f>
        <v>0</v>
      </c>
      <c r="H92" s="98">
        <f>H$3*IF((El_mricxveli!J92-El_mricxveli!I92)&gt;0,(El_mricxveli!J92-El_mricxveli!I92),0)</f>
        <v>0</v>
      </c>
      <c r="I92" s="98">
        <f>I$3*IF((El_mricxveli!K92-El_mricxveli!J92)&gt;0,(El_mricxveli!K92-El_mricxveli!J92),0)</f>
        <v>0</v>
      </c>
      <c r="J92" s="98">
        <f>J$3*IF((El_mricxveli!L92-El_mricxveli!K92)&gt;0,(El_mricxveli!L92-El_mricxveli!K92),0)</f>
        <v>0</v>
      </c>
      <c r="K92" s="98">
        <f>K$3*IF((El_mricxveli!M92-El_mricxveli!L92)&gt;0,(El_mricxveli!M92-El_mricxveli!L92),0)</f>
        <v>0</v>
      </c>
      <c r="L92" s="98">
        <f>L$3*IF((El_mricxveli!N92-El_mricxveli!M92)&gt;0,(El_mricxveli!N92-El_mricxveli!M92),0)</f>
        <v>0</v>
      </c>
      <c r="M92" s="98">
        <f>M$3*IF((El_mricxveli!O92-El_mricxveli!N92)&gt;0,(El_mricxveli!O92-El_mricxveli!N92),0)</f>
        <v>0</v>
      </c>
      <c r="N92" s="98">
        <f>N$3*IF((El_mricxveli!P92-El_mricxveli!O92)&gt;0,(El_mricxveli!P92-El_mricxveli!O92),0)</f>
        <v>0</v>
      </c>
      <c r="O92" s="98">
        <f>O$3*IF((El_mricxveli!Q92-El_mricxveli!P92)&gt;0,(El_mricxveli!Q92-El_mricxveli!P92),0)</f>
        <v>0</v>
      </c>
    </row>
    <row r="93" spans="1:15" ht="15" thickBot="1">
      <c r="A93" s="4">
        <f>Davalianeba!A93</f>
        <v>409</v>
      </c>
      <c r="B93" s="43" t="str">
        <f>Davalianeba!B93</f>
        <v>შალიკაძ ი</v>
      </c>
      <c r="C93" s="26">
        <f t="shared" si="1"/>
        <v>0</v>
      </c>
      <c r="D93" s="98">
        <f>D$3*IF((El_mricxveli!F93-El_mricxveli!E93)&gt;0,(El_mricxveli!F93-El_mricxveli!E93),0)</f>
        <v>0</v>
      </c>
      <c r="E93" s="98">
        <f>E$3*IF((El_mricxveli!G93-El_mricxveli!F93)&gt;0,(El_mricxveli!G93-El_mricxveli!F93),0)</f>
        <v>0</v>
      </c>
      <c r="F93" s="98">
        <f>F$3*IF((El_mricxveli!H93-El_mricxveli!G93)&gt;0,(El_mricxveli!H93-El_mricxveli!G93),0)</f>
        <v>0</v>
      </c>
      <c r="G93" s="98">
        <f>G$3*IF((El_mricxveli!I93-El_mricxveli!H93)&gt;0,(El_mricxveli!I93-El_mricxveli!H93),0)</f>
        <v>0</v>
      </c>
      <c r="H93" s="98">
        <f>H$3*IF((El_mricxveli!J93-El_mricxveli!I93)&gt;0,(El_mricxveli!J93-El_mricxveli!I93),0)</f>
        <v>0</v>
      </c>
      <c r="I93" s="98">
        <f>I$3*IF((El_mricxveli!K93-El_mricxveli!J93)&gt;0,(El_mricxveli!K93-El_mricxveli!J93),0)</f>
        <v>0</v>
      </c>
      <c r="J93" s="98">
        <f>J$3*IF((El_mricxveli!L93-El_mricxveli!K93)&gt;0,(El_mricxveli!L93-El_mricxveli!K93),0)</f>
        <v>0</v>
      </c>
      <c r="K93" s="98">
        <f>K$3*IF((El_mricxveli!M93-El_mricxveli!L93)&gt;0,(El_mricxveli!M93-El_mricxveli!L93),0)</f>
        <v>0</v>
      </c>
      <c r="L93" s="98">
        <f>L$3*IF((El_mricxveli!N93-El_mricxveli!M93)&gt;0,(El_mricxveli!N93-El_mricxveli!M93),0)</f>
        <v>0</v>
      </c>
      <c r="M93" s="98">
        <f>M$3*IF((El_mricxveli!O93-El_mricxveli!N93)&gt;0,(El_mricxveli!O93-El_mricxveli!N93),0)</f>
        <v>0</v>
      </c>
      <c r="N93" s="98">
        <f>N$3*IF((El_mricxveli!P93-El_mricxveli!O93)&gt;0,(El_mricxveli!P93-El_mricxveli!O93),0)</f>
        <v>0</v>
      </c>
      <c r="O93" s="98">
        <f>O$3*IF((El_mricxveli!Q93-El_mricxveli!P93)&gt;0,(El_mricxveli!Q93-El_mricxveli!P93),0)</f>
        <v>0</v>
      </c>
    </row>
    <row r="94" spans="1:15" ht="15" thickBot="1">
      <c r="A94" s="4">
        <f>Davalianeba!A94</f>
        <v>410</v>
      </c>
      <c r="B94" s="43" t="str">
        <f>Davalianeba!B94</f>
        <v>ვარდიშვილი ნ</v>
      </c>
      <c r="C94" s="26">
        <f t="shared" si="1"/>
        <v>116.5378148</v>
      </c>
      <c r="D94" s="98">
        <f>D$3*IF((El_mricxveli!F94-El_mricxveli!E94)&gt;0,(El_mricxveli!F94-El_mricxveli!E94),0)</f>
        <v>78.063608</v>
      </c>
      <c r="E94" s="98">
        <f>E$3*IF((El_mricxveli!G94-El_mricxveli!F94)&gt;0,(El_mricxveli!G94-El_mricxveli!F94),0)</f>
        <v>26.2070684</v>
      </c>
      <c r="F94" s="98">
        <f>F$3*IF((El_mricxveli!H94-El_mricxveli!G94)&gt;0,(El_mricxveli!H94-El_mricxveli!G94),0)</f>
        <v>12.2671384</v>
      </c>
      <c r="G94" s="98">
        <f>G$3*IF((El_mricxveli!I94-El_mricxveli!H94)&gt;0,(El_mricxveli!I94-El_mricxveli!H94),0)</f>
        <v>0</v>
      </c>
      <c r="H94" s="98">
        <f>H$3*IF((El_mricxveli!J94-El_mricxveli!I94)&gt;0,(El_mricxveli!J94-El_mricxveli!I94),0)</f>
        <v>0</v>
      </c>
      <c r="I94" s="98">
        <f>I$3*IF((El_mricxveli!K94-El_mricxveli!J94)&gt;0,(El_mricxveli!K94-El_mricxveli!J94),0)</f>
        <v>0</v>
      </c>
      <c r="J94" s="98">
        <f>J$3*IF((El_mricxveli!L94-El_mricxveli!K94)&gt;0,(El_mricxveli!L94-El_mricxveli!K94),0)</f>
        <v>0</v>
      </c>
      <c r="K94" s="98">
        <f>K$3*IF((El_mricxveli!M94-El_mricxveli!L94)&gt;0,(El_mricxveli!M94-El_mricxveli!L94),0)</f>
        <v>0</v>
      </c>
      <c r="L94" s="98">
        <f>L$3*IF((El_mricxveli!N94-El_mricxveli!M94)&gt;0,(El_mricxveli!N94-El_mricxveli!M94),0)</f>
        <v>0</v>
      </c>
      <c r="M94" s="98">
        <f>M$3*IF((El_mricxveli!O94-El_mricxveli!N94)&gt;0,(El_mricxveli!O94-El_mricxveli!N94),0)</f>
        <v>0</v>
      </c>
      <c r="N94" s="98">
        <f>N$3*IF((El_mricxveli!P94-El_mricxveli!O94)&gt;0,(El_mricxveli!P94-El_mricxveli!O94),0)</f>
        <v>0</v>
      </c>
      <c r="O94" s="98">
        <f>O$3*IF((El_mricxveli!Q94-El_mricxveli!P94)&gt;0,(El_mricxveli!Q94-El_mricxveli!P94),0)</f>
        <v>0</v>
      </c>
    </row>
    <row r="95" spans="1:15" ht="15" thickBot="1">
      <c r="A95" s="4">
        <f>Davalianeba!A95</f>
        <v>411</v>
      </c>
      <c r="B95" s="43" t="str">
        <f>Davalianeba!B95</f>
        <v>cereZe.m</v>
      </c>
      <c r="C95" s="26">
        <f t="shared" si="1"/>
        <v>42.0985886</v>
      </c>
      <c r="D95" s="98">
        <f>D$3*IF((El_mricxveli!F95-El_mricxveli!E95)&gt;0,(El_mricxveli!F95-El_mricxveli!E95),0)</f>
        <v>25.091874</v>
      </c>
      <c r="E95" s="98">
        <f>E$3*IF((El_mricxveli!G95-El_mricxveli!F95)&gt;0,(El_mricxveli!G95-El_mricxveli!F95),0)</f>
        <v>17.006714600000002</v>
      </c>
      <c r="F95" s="98">
        <f>F$3*IF((El_mricxveli!H95-El_mricxveli!G95)&gt;0,(El_mricxveli!H95-El_mricxveli!G95),0)</f>
        <v>0</v>
      </c>
      <c r="G95" s="98">
        <f>G$3*IF((El_mricxveli!I95-El_mricxveli!H95)&gt;0,(El_mricxveli!I95-El_mricxveli!H95),0)</f>
        <v>0</v>
      </c>
      <c r="H95" s="98">
        <f>H$3*IF((El_mricxveli!J95-El_mricxveli!I95)&gt;0,(El_mricxveli!J95-El_mricxveli!I95),0)</f>
        <v>0</v>
      </c>
      <c r="I95" s="98">
        <f>I$3*IF((El_mricxveli!K95-El_mricxveli!J95)&gt;0,(El_mricxveli!K95-El_mricxveli!J95),0)</f>
        <v>0</v>
      </c>
      <c r="J95" s="98">
        <f>J$3*IF((El_mricxveli!L95-El_mricxveli!K95)&gt;0,(El_mricxveli!L95-El_mricxveli!K95),0)</f>
        <v>0</v>
      </c>
      <c r="K95" s="98">
        <f>K$3*IF((El_mricxveli!M95-El_mricxveli!L95)&gt;0,(El_mricxveli!M95-El_mricxveli!L95),0)</f>
        <v>0</v>
      </c>
      <c r="L95" s="98">
        <f>L$3*IF((El_mricxveli!N95-El_mricxveli!M95)&gt;0,(El_mricxveli!N95-El_mricxveli!M95),0)</f>
        <v>0</v>
      </c>
      <c r="M95" s="98">
        <f>M$3*IF((El_mricxveli!O95-El_mricxveli!N95)&gt;0,(El_mricxveli!O95-El_mricxveli!N95),0)</f>
        <v>0</v>
      </c>
      <c r="N95" s="98">
        <f>N$3*IF((El_mricxveli!P95-El_mricxveli!O95)&gt;0,(El_mricxveli!P95-El_mricxveli!O95),0)</f>
        <v>0</v>
      </c>
      <c r="O95" s="98">
        <f>O$3*IF((El_mricxveli!Q95-El_mricxveli!P95)&gt;0,(El_mricxveli!Q95-El_mricxveli!P95),0)</f>
        <v>0</v>
      </c>
    </row>
    <row r="96" spans="1:15" ht="15" thickBot="1">
      <c r="A96" s="4">
        <f>Davalianeba!A96</f>
        <v>412</v>
      </c>
      <c r="B96" s="43" t="str">
        <f>Davalianeba!B96</f>
        <v>აბაიშვილი</v>
      </c>
      <c r="C96" s="26">
        <f t="shared" si="1"/>
        <v>93.397531</v>
      </c>
      <c r="D96" s="98">
        <f>D$3*IF((El_mricxveli!F96-El_mricxveli!E96)&gt;0,(El_mricxveli!F96-El_mricxveli!E96),0)</f>
        <v>61.335692</v>
      </c>
      <c r="E96" s="98">
        <f>E$3*IF((El_mricxveli!G96-El_mricxveli!F96)&gt;0,(El_mricxveli!G96-El_mricxveli!F96),0)</f>
        <v>27.87986</v>
      </c>
      <c r="F96" s="98">
        <f>F$3*IF((El_mricxveli!H96-El_mricxveli!G96)&gt;0,(El_mricxveli!H96-El_mricxveli!G96),0)</f>
        <v>4.181979</v>
      </c>
      <c r="G96" s="98">
        <f>G$3*IF((El_mricxveli!I96-El_mricxveli!H96)&gt;0,(El_mricxveli!I96-El_mricxveli!H96),0)</f>
        <v>0</v>
      </c>
      <c r="H96" s="98">
        <f>H$3*IF((El_mricxveli!J96-El_mricxveli!I96)&gt;0,(El_mricxveli!J96-El_mricxveli!I96),0)</f>
        <v>0</v>
      </c>
      <c r="I96" s="98">
        <f>I$3*IF((El_mricxveli!K96-El_mricxveli!J96)&gt;0,(El_mricxveli!K96-El_mricxveli!J96),0)</f>
        <v>0</v>
      </c>
      <c r="J96" s="98">
        <f>J$3*IF((El_mricxveli!L96-El_mricxveli!K96)&gt;0,(El_mricxveli!L96-El_mricxveli!K96),0)</f>
        <v>0</v>
      </c>
      <c r="K96" s="98">
        <f>K$3*IF((El_mricxveli!M96-El_mricxveli!L96)&gt;0,(El_mricxveli!M96-El_mricxveli!L96),0)</f>
        <v>0</v>
      </c>
      <c r="L96" s="98">
        <f>L$3*IF((El_mricxveli!N96-El_mricxveli!M96)&gt;0,(El_mricxveli!N96-El_mricxveli!M96),0)</f>
        <v>0</v>
      </c>
      <c r="M96" s="98">
        <f>M$3*IF((El_mricxveli!O96-El_mricxveli!N96)&gt;0,(El_mricxveli!O96-El_mricxveli!N96),0)</f>
        <v>0</v>
      </c>
      <c r="N96" s="98">
        <f>N$3*IF((El_mricxveli!P96-El_mricxveli!O96)&gt;0,(El_mricxveli!P96-El_mricxveli!O96),0)</f>
        <v>0</v>
      </c>
      <c r="O96" s="98">
        <f>O$3*IF((El_mricxveli!Q96-El_mricxveli!P96)&gt;0,(El_mricxveli!Q96-El_mricxveli!P96),0)</f>
        <v>0</v>
      </c>
    </row>
    <row r="97" spans="1:15" ht="15" thickBot="1">
      <c r="A97" s="4">
        <f>Davalianeba!A97</f>
        <v>413</v>
      </c>
      <c r="B97" s="43" t="str">
        <f>Davalianeba!B97</f>
        <v>აბაიშვილი</v>
      </c>
      <c r="C97" s="26">
        <f t="shared" si="1"/>
        <v>0</v>
      </c>
      <c r="D97" s="98">
        <f>D$3*IF((El_mricxveli!F97-El_mricxveli!E97)&gt;0,(El_mricxveli!F97-El_mricxveli!E97),0)</f>
        <v>0</v>
      </c>
      <c r="E97" s="98">
        <f>E$3*IF((El_mricxveli!G97-El_mricxveli!F97)&gt;0,(El_mricxveli!G97-El_mricxveli!F97),0)</f>
        <v>0</v>
      </c>
      <c r="F97" s="98">
        <f>F$3*IF((El_mricxveli!H97-El_mricxveli!G97)&gt;0,(El_mricxveli!H97-El_mricxveli!G97),0)</f>
        <v>0</v>
      </c>
      <c r="G97" s="98">
        <f>G$3*IF((El_mricxveli!I97-El_mricxveli!H97)&gt;0,(El_mricxveli!I97-El_mricxveli!H97),0)</f>
        <v>0</v>
      </c>
      <c r="H97" s="98">
        <f>H$3*IF((El_mricxveli!J97-El_mricxveli!I97)&gt;0,(El_mricxveli!J97-El_mricxveli!I97),0)</f>
        <v>0</v>
      </c>
      <c r="I97" s="98">
        <f>I$3*IF((El_mricxveli!K97-El_mricxveli!J97)&gt;0,(El_mricxveli!K97-El_mricxveli!J97),0)</f>
        <v>0</v>
      </c>
      <c r="J97" s="98">
        <f>J$3*IF((El_mricxveli!L97-El_mricxveli!K97)&gt;0,(El_mricxveli!L97-El_mricxveli!K97),0)</f>
        <v>0</v>
      </c>
      <c r="K97" s="98">
        <f>K$3*IF((El_mricxveli!M97-El_mricxveli!L97)&gt;0,(El_mricxveli!M97-El_mricxveli!L97),0)</f>
        <v>0</v>
      </c>
      <c r="L97" s="98">
        <f>L$3*IF((El_mricxveli!N97-El_mricxveli!M97)&gt;0,(El_mricxveli!N97-El_mricxveli!M97),0)</f>
        <v>0</v>
      </c>
      <c r="M97" s="98">
        <f>M$3*IF((El_mricxveli!O97-El_mricxveli!N97)&gt;0,(El_mricxveli!O97-El_mricxveli!N97),0)</f>
        <v>0</v>
      </c>
      <c r="N97" s="98">
        <f>N$3*IF((El_mricxveli!P97-El_mricxveli!O97)&gt;0,(El_mricxveli!P97-El_mricxveli!O97),0)</f>
        <v>0</v>
      </c>
      <c r="O97" s="98">
        <f>O$3*IF((El_mricxveli!Q97-El_mricxveli!P97)&gt;0,(El_mricxveli!Q97-El_mricxveli!P97),0)</f>
        <v>0</v>
      </c>
    </row>
    <row r="98" spans="1:15" ht="15" thickBot="1">
      <c r="A98" s="4">
        <f>Davalianeba!A98</f>
        <v>414</v>
      </c>
      <c r="B98" s="43" t="str">
        <f>Davalianeba!B98</f>
        <v>ლ.გური</v>
      </c>
      <c r="C98" s="26">
        <f t="shared" si="1"/>
        <v>0</v>
      </c>
      <c r="D98" s="98">
        <f>D$3*IF((El_mricxveli!F98-El_mricxveli!E98)&gt;0,(El_mricxveli!F98-El_mricxveli!E98),0)</f>
        <v>0</v>
      </c>
      <c r="E98" s="98">
        <f>E$3*IF((El_mricxveli!G98-El_mricxveli!F98)&gt;0,(El_mricxveli!G98-El_mricxveli!F98),0)</f>
        <v>0</v>
      </c>
      <c r="F98" s="98">
        <f>F$3*IF((El_mricxveli!H98-El_mricxveli!G98)&gt;0,(El_mricxveli!H98-El_mricxveli!G98),0)</f>
        <v>0</v>
      </c>
      <c r="G98" s="98">
        <f>G$3*IF((El_mricxveli!I98-El_mricxveli!H98)&gt;0,(El_mricxveli!I98-El_mricxveli!H98),0)</f>
        <v>0</v>
      </c>
      <c r="H98" s="98">
        <f>H$3*IF((El_mricxveli!J98-El_mricxveli!I98)&gt;0,(El_mricxveli!J98-El_mricxveli!I98),0)</f>
        <v>0</v>
      </c>
      <c r="I98" s="98">
        <f>I$3*IF((El_mricxveli!K98-El_mricxveli!J98)&gt;0,(El_mricxveli!K98-El_mricxveli!J98),0)</f>
        <v>0</v>
      </c>
      <c r="J98" s="98">
        <f>J$3*IF((El_mricxveli!L98-El_mricxveli!K98)&gt;0,(El_mricxveli!L98-El_mricxveli!K98),0)</f>
        <v>0</v>
      </c>
      <c r="K98" s="98">
        <f>K$3*IF((El_mricxveli!M98-El_mricxveli!L98)&gt;0,(El_mricxveli!M98-El_mricxveli!L98),0)</f>
        <v>0</v>
      </c>
      <c r="L98" s="98">
        <f>L$3*IF((El_mricxveli!N98-El_mricxveli!M98)&gt;0,(El_mricxveli!N98-El_mricxveli!M98),0)</f>
        <v>0</v>
      </c>
      <c r="M98" s="98">
        <f>M$3*IF((El_mricxveli!O98-El_mricxveli!N98)&gt;0,(El_mricxveli!O98-El_mricxveli!N98),0)</f>
        <v>0</v>
      </c>
      <c r="N98" s="98">
        <f>N$3*IF((El_mricxveli!P98-El_mricxveli!O98)&gt;0,(El_mricxveli!P98-El_mricxveli!O98),0)</f>
        <v>0</v>
      </c>
      <c r="O98" s="98">
        <f>O$3*IF((El_mricxveli!Q98-El_mricxveli!P98)&gt;0,(El_mricxveli!Q98-El_mricxveli!P98),0)</f>
        <v>0</v>
      </c>
    </row>
    <row r="99" spans="1:15" ht="15" thickBot="1">
      <c r="A99" s="4">
        <f>Davalianeba!A99</f>
        <v>415</v>
      </c>
      <c r="B99" s="43" t="str">
        <f>Davalianeba!B99</f>
        <v>ი.გური</v>
      </c>
      <c r="C99" s="26">
        <f t="shared" si="1"/>
        <v>0</v>
      </c>
      <c r="D99" s="98">
        <f>D$3*IF((El_mricxveli!F99-El_mricxveli!E99)&gt;0,(El_mricxveli!F99-El_mricxveli!E99),0)</f>
        <v>0</v>
      </c>
      <c r="E99" s="98">
        <f>E$3*IF((El_mricxveli!G99-El_mricxveli!F99)&gt;0,(El_mricxveli!G99-El_mricxveli!F99),0)</f>
        <v>0</v>
      </c>
      <c r="F99" s="98">
        <f>F$3*IF((El_mricxveli!H99-El_mricxveli!G99)&gt;0,(El_mricxveli!H99-El_mricxveli!G99),0)</f>
        <v>0</v>
      </c>
      <c r="G99" s="98">
        <f>G$3*IF((El_mricxveli!I99-El_mricxveli!H99)&gt;0,(El_mricxveli!I99-El_mricxveli!H99),0)</f>
        <v>0</v>
      </c>
      <c r="H99" s="98">
        <f>H$3*IF((El_mricxveli!J99-El_mricxveli!I99)&gt;0,(El_mricxveli!J99-El_mricxveli!I99),0)</f>
        <v>0</v>
      </c>
      <c r="I99" s="98">
        <f>I$3*IF((El_mricxveli!K99-El_mricxveli!J99)&gt;0,(El_mricxveli!K99-El_mricxveli!J99),0)</f>
        <v>0</v>
      </c>
      <c r="J99" s="98">
        <f>J$3*IF((El_mricxveli!L99-El_mricxveli!K99)&gt;0,(El_mricxveli!L99-El_mricxveli!K99),0)</f>
        <v>0</v>
      </c>
      <c r="K99" s="98">
        <f>K$3*IF((El_mricxveli!M99-El_mricxveli!L99)&gt;0,(El_mricxveli!M99-El_mricxveli!L99),0)</f>
        <v>0</v>
      </c>
      <c r="L99" s="98">
        <f>L$3*IF((El_mricxveli!N99-El_mricxveli!M99)&gt;0,(El_mricxveli!N99-El_mricxveli!M99),0)</f>
        <v>0</v>
      </c>
      <c r="M99" s="98">
        <f>M$3*IF((El_mricxveli!O99-El_mricxveli!N99)&gt;0,(El_mricxveli!O99-El_mricxveli!N99),0)</f>
        <v>0</v>
      </c>
      <c r="N99" s="98">
        <f>N$3*IF((El_mricxveli!P99-El_mricxveli!O99)&gt;0,(El_mricxveli!P99-El_mricxveli!O99),0)</f>
        <v>0</v>
      </c>
      <c r="O99" s="98">
        <f>O$3*IF((El_mricxveli!Q99-El_mricxveli!P99)&gt;0,(El_mricxveli!Q99-El_mricxveli!P99),0)</f>
        <v>0</v>
      </c>
    </row>
    <row r="100" spans="1:15" ht="15" thickBot="1">
      <c r="A100" s="4">
        <f>Davalianeba!A100</f>
        <v>416</v>
      </c>
      <c r="B100" s="43" t="str">
        <f>Davalianeba!B100</f>
        <v>დ.გური</v>
      </c>
      <c r="C100" s="26">
        <f t="shared" si="1"/>
        <v>74.7180248</v>
      </c>
      <c r="D100" s="98">
        <f>D$3*IF((El_mricxveli!F100-El_mricxveli!E100)&gt;0,(El_mricxveli!F100-El_mricxveli!E100),0)</f>
        <v>60.2204976</v>
      </c>
      <c r="E100" s="98">
        <f>E$3*IF((El_mricxveli!G100-El_mricxveli!F100)&gt;0,(El_mricxveli!G100-El_mricxveli!F100),0)</f>
        <v>14.4975272</v>
      </c>
      <c r="F100" s="98">
        <f>F$3*IF((El_mricxveli!H100-El_mricxveli!G100)&gt;0,(El_mricxveli!H100-El_mricxveli!G100),0)</f>
        <v>0</v>
      </c>
      <c r="G100" s="98">
        <f>G$3*IF((El_mricxveli!I100-El_mricxveli!H100)&gt;0,(El_mricxveli!I100-El_mricxveli!H100),0)</f>
        <v>0</v>
      </c>
      <c r="H100" s="98">
        <f>H$3*IF((El_mricxveli!J100-El_mricxveli!I100)&gt;0,(El_mricxveli!J100-El_mricxveli!I100),0)</f>
        <v>0</v>
      </c>
      <c r="I100" s="98">
        <f>I$3*IF((El_mricxveli!K100-El_mricxveli!J100)&gt;0,(El_mricxveli!K100-El_mricxveli!J100),0)</f>
        <v>0</v>
      </c>
      <c r="J100" s="98">
        <f>J$3*IF((El_mricxveli!L100-El_mricxveli!K100)&gt;0,(El_mricxveli!L100-El_mricxveli!K100),0)</f>
        <v>0</v>
      </c>
      <c r="K100" s="98">
        <f>K$3*IF((El_mricxveli!M100-El_mricxveli!L100)&gt;0,(El_mricxveli!M100-El_mricxveli!L100),0)</f>
        <v>0</v>
      </c>
      <c r="L100" s="98">
        <f>L$3*IF((El_mricxveli!N100-El_mricxveli!M100)&gt;0,(El_mricxveli!N100-El_mricxveli!M100),0)</f>
        <v>0</v>
      </c>
      <c r="M100" s="98">
        <f>M$3*IF((El_mricxveli!O100-El_mricxveli!N100)&gt;0,(El_mricxveli!O100-El_mricxveli!N100),0)</f>
        <v>0</v>
      </c>
      <c r="N100" s="98">
        <f>N$3*IF((El_mricxveli!P100-El_mricxveli!O100)&gt;0,(El_mricxveli!P100-El_mricxveli!O100),0)</f>
        <v>0</v>
      </c>
      <c r="O100" s="98">
        <f>O$3*IF((El_mricxveli!Q100-El_mricxveli!P100)&gt;0,(El_mricxveli!Q100-El_mricxveli!P100),0)</f>
        <v>0</v>
      </c>
    </row>
    <row r="101" spans="1:15" ht="15" thickBot="1">
      <c r="A101" s="4">
        <f>Davalianeba!A101</f>
        <v>417</v>
      </c>
      <c r="B101" s="43" t="str">
        <f>Davalianeba!B101</f>
        <v>ალხაზიშვილი დ</v>
      </c>
      <c r="C101" s="26">
        <f t="shared" si="1"/>
        <v>13.93993</v>
      </c>
      <c r="D101" s="98">
        <f>D$3*IF((El_mricxveli!F101-El_mricxveli!E101)&gt;0,(El_mricxveli!F101-El_mricxveli!E101),0)</f>
        <v>0.5575972</v>
      </c>
      <c r="E101" s="98">
        <f>E$3*IF((El_mricxveli!G101-El_mricxveli!F101)&gt;0,(El_mricxveli!G101-El_mricxveli!F101),0)</f>
        <v>8.0851594</v>
      </c>
      <c r="F101" s="98">
        <f>F$3*IF((El_mricxveli!H101-El_mricxveli!G101)&gt;0,(El_mricxveli!H101-El_mricxveli!G101),0)</f>
        <v>5.2971734</v>
      </c>
      <c r="G101" s="98">
        <f>G$3*IF((El_mricxveli!I101-El_mricxveli!H101)&gt;0,(El_mricxveli!I101-El_mricxveli!H101),0)</f>
        <v>0</v>
      </c>
      <c r="H101" s="98">
        <f>H$3*IF((El_mricxveli!J101-El_mricxveli!I101)&gt;0,(El_mricxveli!J101-El_mricxveli!I101),0)</f>
        <v>0</v>
      </c>
      <c r="I101" s="98">
        <f>I$3*IF((El_mricxveli!K101-El_mricxveli!J101)&gt;0,(El_mricxveli!K101-El_mricxveli!J101),0)</f>
        <v>0</v>
      </c>
      <c r="J101" s="98">
        <f>J$3*IF((El_mricxveli!L101-El_mricxveli!K101)&gt;0,(El_mricxveli!L101-El_mricxveli!K101),0)</f>
        <v>0</v>
      </c>
      <c r="K101" s="98">
        <f>K$3*IF((El_mricxveli!M101-El_mricxveli!L101)&gt;0,(El_mricxveli!M101-El_mricxveli!L101),0)</f>
        <v>0</v>
      </c>
      <c r="L101" s="98">
        <f>L$3*IF((El_mricxveli!N101-El_mricxveli!M101)&gt;0,(El_mricxveli!N101-El_mricxveli!M101),0)</f>
        <v>0</v>
      </c>
      <c r="M101" s="98">
        <f>M$3*IF((El_mricxveli!O101-El_mricxveli!N101)&gt;0,(El_mricxveli!O101-El_mricxveli!N101),0)</f>
        <v>0</v>
      </c>
      <c r="N101" s="98">
        <f>N$3*IF((El_mricxveli!P101-El_mricxveli!O101)&gt;0,(El_mricxveli!P101-El_mricxveli!O101),0)</f>
        <v>0</v>
      </c>
      <c r="O101" s="98">
        <f>O$3*IF((El_mricxveli!Q101-El_mricxveli!P101)&gt;0,(El_mricxveli!Q101-El_mricxveli!P101),0)</f>
        <v>0</v>
      </c>
    </row>
    <row r="102" spans="1:15" ht="15" thickBot="1">
      <c r="A102" s="4">
        <f>Davalianeba!A102</f>
        <v>418</v>
      </c>
      <c r="B102" s="43" t="str">
        <f>Davalianeba!B102</f>
        <v>ფეიქრიშვილი</v>
      </c>
      <c r="C102" s="26">
        <f t="shared" si="1"/>
        <v>5.575972</v>
      </c>
      <c r="D102" s="98">
        <f>D$3*IF((El_mricxveli!F102-El_mricxveli!E102)&gt;0,(El_mricxveli!F102-El_mricxveli!E102),0)</f>
        <v>5.575972</v>
      </c>
      <c r="E102" s="98">
        <f>E$3*IF((El_mricxveli!G102-El_mricxveli!F102)&gt;0,(El_mricxveli!G102-El_mricxveli!F102),0)</f>
        <v>0</v>
      </c>
      <c r="F102" s="98">
        <f>F$3*IF((El_mricxveli!H102-El_mricxveli!G102)&gt;0,(El_mricxveli!H102-El_mricxveli!G102),0)</f>
        <v>0</v>
      </c>
      <c r="G102" s="98">
        <f>G$3*IF((El_mricxveli!I102-El_mricxveli!H102)&gt;0,(El_mricxveli!I102-El_mricxveli!H102),0)</f>
        <v>0</v>
      </c>
      <c r="H102" s="98">
        <f>H$3*IF((El_mricxveli!J102-El_mricxveli!I102)&gt;0,(El_mricxveli!J102-El_mricxveli!I102),0)</f>
        <v>0</v>
      </c>
      <c r="I102" s="98">
        <f>I$3*IF((El_mricxveli!K102-El_mricxveli!J102)&gt;0,(El_mricxveli!K102-El_mricxveli!J102),0)</f>
        <v>0</v>
      </c>
      <c r="J102" s="98">
        <f>J$3*IF((El_mricxveli!L102-El_mricxveli!K102)&gt;0,(El_mricxveli!L102-El_mricxveli!K102),0)</f>
        <v>0</v>
      </c>
      <c r="K102" s="98">
        <f>K$3*IF((El_mricxveli!M102-El_mricxveli!L102)&gt;0,(El_mricxveli!M102-El_mricxveli!L102),0)</f>
        <v>0</v>
      </c>
      <c r="L102" s="98">
        <f>L$3*IF((El_mricxveli!N102-El_mricxveli!M102)&gt;0,(El_mricxveli!N102-El_mricxveli!M102),0)</f>
        <v>0</v>
      </c>
      <c r="M102" s="98">
        <f>M$3*IF((El_mricxveli!O102-El_mricxveli!N102)&gt;0,(El_mricxveli!O102-El_mricxveli!N102),0)</f>
        <v>0</v>
      </c>
      <c r="N102" s="98">
        <f>N$3*IF((El_mricxveli!P102-El_mricxveli!O102)&gt;0,(El_mricxveli!P102-El_mricxveli!O102),0)</f>
        <v>0</v>
      </c>
      <c r="O102" s="98">
        <f>O$3*IF((El_mricxveli!Q102-El_mricxveli!P102)&gt;0,(El_mricxveli!Q102-El_mricxveli!P102),0)</f>
        <v>0</v>
      </c>
    </row>
    <row r="103" spans="1:15" ht="15" thickBot="1">
      <c r="A103" s="4">
        <f>Davalianeba!A103</f>
        <v>419</v>
      </c>
      <c r="B103" s="43" t="str">
        <f>Davalianeba!B103</f>
        <v>ე.კავაძე</v>
      </c>
      <c r="C103" s="26">
        <f t="shared" si="1"/>
        <v>30.1102488</v>
      </c>
      <c r="D103" s="98">
        <f>D$3*IF((El_mricxveli!F103-El_mricxveli!E103)&gt;0,(El_mricxveli!F103-El_mricxveli!E103),0)</f>
        <v>13.6611314</v>
      </c>
      <c r="E103" s="98">
        <f>E$3*IF((El_mricxveli!G103-El_mricxveli!F103)&gt;0,(El_mricxveli!G103-El_mricxveli!F103),0)</f>
        <v>0</v>
      </c>
      <c r="F103" s="98">
        <f>F$3*IF((El_mricxveli!H103-El_mricxveli!G103)&gt;0,(El_mricxveli!H103-El_mricxveli!G103),0)</f>
        <v>16.4491174</v>
      </c>
      <c r="G103" s="98">
        <f>G$3*IF((El_mricxveli!I103-El_mricxveli!H103)&gt;0,(El_mricxveli!I103-El_mricxveli!H103),0)</f>
        <v>0</v>
      </c>
      <c r="H103" s="98">
        <f>H$3*IF((El_mricxveli!J103-El_mricxveli!I103)&gt;0,(El_mricxveli!J103-El_mricxveli!I103),0)</f>
        <v>0</v>
      </c>
      <c r="I103" s="98">
        <f>I$3*IF((El_mricxveli!K103-El_mricxveli!J103)&gt;0,(El_mricxveli!K103-El_mricxveli!J103),0)</f>
        <v>0</v>
      </c>
      <c r="J103" s="98">
        <f>J$3*IF((El_mricxveli!L103-El_mricxveli!K103)&gt;0,(El_mricxveli!L103-El_mricxveli!K103),0)</f>
        <v>0</v>
      </c>
      <c r="K103" s="98">
        <f>K$3*IF((El_mricxveli!M103-El_mricxveli!L103)&gt;0,(El_mricxveli!M103-El_mricxveli!L103),0)</f>
        <v>0</v>
      </c>
      <c r="L103" s="98">
        <f>L$3*IF((El_mricxveli!N103-El_mricxveli!M103)&gt;0,(El_mricxveli!N103-El_mricxveli!M103),0)</f>
        <v>0</v>
      </c>
      <c r="M103" s="98">
        <f>M$3*IF((El_mricxveli!O103-El_mricxveli!N103)&gt;0,(El_mricxveli!O103-El_mricxveli!N103),0)</f>
        <v>0</v>
      </c>
      <c r="N103" s="98">
        <f>N$3*IF((El_mricxveli!P103-El_mricxveli!O103)&gt;0,(El_mricxveli!P103-El_mricxveli!O103),0)</f>
        <v>0</v>
      </c>
      <c r="O103" s="98">
        <f>O$3*IF((El_mricxveli!Q103-El_mricxveli!P103)&gt;0,(El_mricxveli!Q103-El_mricxveli!P103),0)</f>
        <v>0</v>
      </c>
    </row>
    <row r="104" spans="1:15" ht="15" thickBot="1">
      <c r="A104" s="4">
        <f>Davalianeba!A104</f>
        <v>420</v>
      </c>
      <c r="B104" s="43" t="str">
        <f>Davalianeba!B104</f>
        <v>თ.ანდრიაძე</v>
      </c>
      <c r="C104" s="26">
        <f t="shared" si="1"/>
        <v>89.215552</v>
      </c>
      <c r="D104" s="98">
        <f>D$3*IF((El_mricxveli!F104-El_mricxveli!E104)&gt;0,(El_mricxveli!F104-El_mricxveli!E104),0)</f>
        <v>0</v>
      </c>
      <c r="E104" s="98">
        <f>E$3*IF((El_mricxveli!G104-El_mricxveli!F104)&gt;0,(El_mricxveli!G104-El_mricxveli!F104),0)</f>
        <v>83.9183786</v>
      </c>
      <c r="F104" s="98">
        <f>F$3*IF((El_mricxveli!H104-El_mricxveli!G104)&gt;0,(El_mricxveli!H104-El_mricxveli!G104),0)</f>
        <v>5.2971734</v>
      </c>
      <c r="G104" s="98">
        <f>G$3*IF((El_mricxveli!I104-El_mricxveli!H104)&gt;0,(El_mricxveli!I104-El_mricxveli!H104),0)</f>
        <v>0</v>
      </c>
      <c r="H104" s="98">
        <f>H$3*IF((El_mricxveli!J104-El_mricxveli!I104)&gt;0,(El_mricxveli!J104-El_mricxveli!I104),0)</f>
        <v>0</v>
      </c>
      <c r="I104" s="98">
        <f>I$3*IF((El_mricxveli!K104-El_mricxveli!J104)&gt;0,(El_mricxveli!K104-El_mricxveli!J104),0)</f>
        <v>0</v>
      </c>
      <c r="J104" s="98">
        <f>J$3*IF((El_mricxveli!L104-El_mricxveli!K104)&gt;0,(El_mricxveli!L104-El_mricxveli!K104),0)</f>
        <v>0</v>
      </c>
      <c r="K104" s="98">
        <f>K$3*IF((El_mricxveli!M104-El_mricxveli!L104)&gt;0,(El_mricxveli!M104-El_mricxveli!L104),0)</f>
        <v>0</v>
      </c>
      <c r="L104" s="98">
        <f>L$3*IF((El_mricxveli!N104-El_mricxveli!M104)&gt;0,(El_mricxveli!N104-El_mricxveli!M104),0)</f>
        <v>0</v>
      </c>
      <c r="M104" s="98">
        <f>M$3*IF((El_mricxveli!O104-El_mricxveli!N104)&gt;0,(El_mricxveli!O104-El_mricxveli!N104),0)</f>
        <v>0</v>
      </c>
      <c r="N104" s="98">
        <f>N$3*IF((El_mricxveli!P104-El_mricxveli!O104)&gt;0,(El_mricxveli!P104-El_mricxveli!O104),0)</f>
        <v>0</v>
      </c>
      <c r="O104" s="98">
        <f>O$3*IF((El_mricxveli!Q104-El_mricxveli!P104)&gt;0,(El_mricxveli!Q104-El_mricxveli!P104),0)</f>
        <v>0</v>
      </c>
    </row>
    <row r="105" spans="1:15" ht="15" thickBot="1">
      <c r="A105" s="4">
        <f>Davalianeba!A105</f>
        <v>421</v>
      </c>
      <c r="B105" s="43" t="str">
        <f>Davalianeba!B105</f>
        <v>კლდიაშვილი</v>
      </c>
      <c r="C105" s="26">
        <f t="shared" si="1"/>
        <v>2.2303888</v>
      </c>
      <c r="D105" s="98">
        <f>D$3*IF((El_mricxveli!F105-El_mricxveli!E105)&gt;0,(El_mricxveli!F105-El_mricxveli!E105),0)</f>
        <v>0.8363958</v>
      </c>
      <c r="E105" s="98">
        <f>E$3*IF((El_mricxveli!G105-El_mricxveli!F105)&gt;0,(El_mricxveli!G105-El_mricxveli!F105),0)</f>
        <v>1.393993</v>
      </c>
      <c r="F105" s="98">
        <f>F$3*IF((El_mricxveli!H105-El_mricxveli!G105)&gt;0,(El_mricxveli!H105-El_mricxveli!G105),0)</f>
        <v>0</v>
      </c>
      <c r="G105" s="98">
        <f>G$3*IF((El_mricxveli!I105-El_mricxveli!H105)&gt;0,(El_mricxveli!I105-El_mricxveli!H105),0)</f>
        <v>0</v>
      </c>
      <c r="H105" s="98">
        <f>H$3*IF((El_mricxveli!J105-El_mricxveli!I105)&gt;0,(El_mricxveli!J105-El_mricxveli!I105),0)</f>
        <v>0</v>
      </c>
      <c r="I105" s="98">
        <f>I$3*IF((El_mricxveli!K105-El_mricxveli!J105)&gt;0,(El_mricxveli!K105-El_mricxveli!J105),0)</f>
        <v>0</v>
      </c>
      <c r="J105" s="98">
        <f>J$3*IF((El_mricxveli!L105-El_mricxveli!K105)&gt;0,(El_mricxveli!L105-El_mricxveli!K105),0)</f>
        <v>0</v>
      </c>
      <c r="K105" s="98">
        <f>K$3*IF((El_mricxveli!M105-El_mricxveli!L105)&gt;0,(El_mricxveli!M105-El_mricxveli!L105),0)</f>
        <v>0</v>
      </c>
      <c r="L105" s="98">
        <f>L$3*IF((El_mricxveli!N105-El_mricxveli!M105)&gt;0,(El_mricxveli!N105-El_mricxveli!M105),0)</f>
        <v>0</v>
      </c>
      <c r="M105" s="98">
        <f>M$3*IF((El_mricxveli!O105-El_mricxveli!N105)&gt;0,(El_mricxveli!O105-El_mricxveli!N105),0)</f>
        <v>0</v>
      </c>
      <c r="N105" s="98">
        <f>N$3*IF((El_mricxveli!P105-El_mricxveli!O105)&gt;0,(El_mricxveli!P105-El_mricxveli!O105),0)</f>
        <v>0</v>
      </c>
      <c r="O105" s="98">
        <f>O$3*IF((El_mricxveli!Q105-El_mricxveli!P105)&gt;0,(El_mricxveli!Q105-El_mricxveli!P105),0)</f>
        <v>0</v>
      </c>
    </row>
    <row r="106" spans="1:15" ht="15" thickBot="1">
      <c r="A106" s="4">
        <f>Davalianeba!A106</f>
        <v>422</v>
      </c>
      <c r="B106" s="43" t="str">
        <f>Davalianeba!B106</f>
        <v>ნ.იმნაიშვილი</v>
      </c>
      <c r="C106" s="26">
        <f t="shared" si="1"/>
        <v>22.303888</v>
      </c>
      <c r="D106" s="98">
        <f>D$3*IF((El_mricxveli!F106-El_mricxveli!E106)&gt;0,(El_mricxveli!F106-El_mricxveli!E106),0)</f>
        <v>22.303888</v>
      </c>
      <c r="E106" s="98">
        <f>E$3*IF((El_mricxveli!G106-El_mricxveli!F106)&gt;0,(El_mricxveli!G106-El_mricxveli!F106),0)</f>
        <v>0</v>
      </c>
      <c r="F106" s="98">
        <f>F$3*IF((El_mricxveli!H106-El_mricxveli!G106)&gt;0,(El_mricxveli!H106-El_mricxveli!G106),0)</f>
        <v>0</v>
      </c>
      <c r="G106" s="98">
        <f>G$3*IF((El_mricxveli!I106-El_mricxveli!H106)&gt;0,(El_mricxveli!I106-El_mricxveli!H106),0)</f>
        <v>0</v>
      </c>
      <c r="H106" s="98">
        <f>H$3*IF((El_mricxveli!J106-El_mricxveli!I106)&gt;0,(El_mricxveli!J106-El_mricxveli!I106),0)</f>
        <v>0</v>
      </c>
      <c r="I106" s="98">
        <f>I$3*IF((El_mricxveli!K106-El_mricxveli!J106)&gt;0,(El_mricxveli!K106-El_mricxveli!J106),0)</f>
        <v>0</v>
      </c>
      <c r="J106" s="98">
        <f>J$3*IF((El_mricxveli!L106-El_mricxveli!K106)&gt;0,(El_mricxveli!L106-El_mricxveli!K106),0)</f>
        <v>0</v>
      </c>
      <c r="K106" s="98">
        <f>K$3*IF((El_mricxveli!M106-El_mricxveli!L106)&gt;0,(El_mricxveli!M106-El_mricxveli!L106),0)</f>
        <v>0</v>
      </c>
      <c r="L106" s="98">
        <f>L$3*IF((El_mricxveli!N106-El_mricxveli!M106)&gt;0,(El_mricxveli!N106-El_mricxveli!M106),0)</f>
        <v>0</v>
      </c>
      <c r="M106" s="98">
        <f>M$3*IF((El_mricxveli!O106-El_mricxveli!N106)&gt;0,(El_mricxveli!O106-El_mricxveli!N106),0)</f>
        <v>0</v>
      </c>
      <c r="N106" s="98">
        <f>N$3*IF((El_mricxveli!P106-El_mricxveli!O106)&gt;0,(El_mricxveli!P106-El_mricxveli!O106),0)</f>
        <v>0</v>
      </c>
      <c r="O106" s="98">
        <f>O$3*IF((El_mricxveli!Q106-El_mricxveli!P106)&gt;0,(El_mricxveli!Q106-El_mricxveli!P106),0)</f>
        <v>0</v>
      </c>
    </row>
    <row r="107" spans="1:15" ht="15" thickBot="1">
      <c r="A107" s="4">
        <f>Davalianeba!A107</f>
        <v>423</v>
      </c>
      <c r="B107" s="43" t="str">
        <f>Davalianeba!B107</f>
        <v>ლ.ანდღულაძე</v>
      </c>
      <c r="C107" s="26">
        <f t="shared" si="1"/>
        <v>74.71802480000001</v>
      </c>
      <c r="D107" s="98">
        <f>D$3*IF((El_mricxveli!F107-El_mricxveli!E107)&gt;0,(El_mricxveli!F107-El_mricxveli!E107),0)</f>
        <v>26.2070684</v>
      </c>
      <c r="E107" s="98">
        <f>E$3*IF((El_mricxveli!G107-El_mricxveli!F107)&gt;0,(El_mricxveli!G107-El_mricxveli!F107),0)</f>
        <v>7.8063608</v>
      </c>
      <c r="F107" s="98">
        <f>F$3*IF((El_mricxveli!H107-El_mricxveli!G107)&gt;0,(El_mricxveli!H107-El_mricxveli!G107),0)</f>
        <v>40.704595600000005</v>
      </c>
      <c r="G107" s="98">
        <f>G$3*IF((El_mricxveli!I107-El_mricxveli!H107)&gt;0,(El_mricxveli!I107-El_mricxveli!H107),0)</f>
        <v>0</v>
      </c>
      <c r="H107" s="98">
        <f>H$3*IF((El_mricxveli!J107-El_mricxveli!I107)&gt;0,(El_mricxveli!J107-El_mricxveli!I107),0)</f>
        <v>0</v>
      </c>
      <c r="I107" s="98">
        <f>I$3*IF((El_mricxveli!K107-El_mricxveli!J107)&gt;0,(El_mricxveli!K107-El_mricxveli!J107),0)</f>
        <v>0</v>
      </c>
      <c r="J107" s="98">
        <f>J$3*IF((El_mricxveli!L107-El_mricxveli!K107)&gt;0,(El_mricxveli!L107-El_mricxveli!K107),0)</f>
        <v>0</v>
      </c>
      <c r="K107" s="98">
        <f>K$3*IF((El_mricxveli!M107-El_mricxveli!L107)&gt;0,(El_mricxveli!M107-El_mricxveli!L107),0)</f>
        <v>0</v>
      </c>
      <c r="L107" s="98">
        <f>L$3*IF((El_mricxveli!N107-El_mricxveli!M107)&gt;0,(El_mricxveli!N107-El_mricxveli!M107),0)</f>
        <v>0</v>
      </c>
      <c r="M107" s="98">
        <f>M$3*IF((El_mricxveli!O107-El_mricxveli!N107)&gt;0,(El_mricxveli!O107-El_mricxveli!N107),0)</f>
        <v>0</v>
      </c>
      <c r="N107" s="98">
        <f>N$3*IF((El_mricxveli!P107-El_mricxveli!O107)&gt;0,(El_mricxveli!P107-El_mricxveli!O107),0)</f>
        <v>0</v>
      </c>
      <c r="O107" s="98">
        <f>O$3*IF((El_mricxveli!Q107-El_mricxveli!P107)&gt;0,(El_mricxveli!Q107-El_mricxveli!P107),0)</f>
        <v>0</v>
      </c>
    </row>
    <row r="108" spans="1:15" ht="15" thickBot="1">
      <c r="A108" s="4">
        <f>Davalianeba!A108</f>
        <v>424</v>
      </c>
      <c r="B108" s="43" t="str">
        <f>Davalianeba!B108</f>
        <v>გ.შენგელია</v>
      </c>
      <c r="C108" s="26">
        <f t="shared" si="1"/>
        <v>22.303888</v>
      </c>
      <c r="D108" s="98">
        <f>D$3*IF((El_mricxveli!F108-El_mricxveli!E108)&gt;0,(El_mricxveli!F108-El_mricxveli!E108),0)</f>
        <v>4.181979</v>
      </c>
      <c r="E108" s="98">
        <f>E$3*IF((El_mricxveli!G108-El_mricxveli!F108)&gt;0,(El_mricxveli!G108-El_mricxveli!F108),0)</f>
        <v>0</v>
      </c>
      <c r="F108" s="98">
        <f>F$3*IF((El_mricxveli!H108-El_mricxveli!G108)&gt;0,(El_mricxveli!H108-El_mricxveli!G108),0)</f>
        <v>18.121909000000002</v>
      </c>
      <c r="G108" s="98">
        <f>G$3*IF((El_mricxveli!I108-El_mricxveli!H108)&gt;0,(El_mricxveli!I108-El_mricxveli!H108),0)</f>
        <v>0</v>
      </c>
      <c r="H108" s="98">
        <f>H$3*IF((El_mricxveli!J108-El_mricxveli!I108)&gt;0,(El_mricxveli!J108-El_mricxveli!I108),0)</f>
        <v>0</v>
      </c>
      <c r="I108" s="98">
        <f>I$3*IF((El_mricxveli!K108-El_mricxveli!J108)&gt;0,(El_mricxveli!K108-El_mricxveli!J108),0)</f>
        <v>0</v>
      </c>
      <c r="J108" s="98">
        <f>J$3*IF((El_mricxveli!L108-El_mricxveli!K108)&gt;0,(El_mricxveli!L108-El_mricxveli!K108),0)</f>
        <v>0</v>
      </c>
      <c r="K108" s="98">
        <f>K$3*IF((El_mricxveli!M108-El_mricxveli!L108)&gt;0,(El_mricxveli!M108-El_mricxveli!L108),0)</f>
        <v>0</v>
      </c>
      <c r="L108" s="98">
        <f>L$3*IF((El_mricxveli!N108-El_mricxveli!M108)&gt;0,(El_mricxveli!N108-El_mricxveli!M108),0)</f>
        <v>0</v>
      </c>
      <c r="M108" s="98">
        <f>M$3*IF((El_mricxveli!O108-El_mricxveli!N108)&gt;0,(El_mricxveli!O108-El_mricxveli!N108),0)</f>
        <v>0</v>
      </c>
      <c r="N108" s="98">
        <f>N$3*IF((El_mricxveli!P108-El_mricxveli!O108)&gt;0,(El_mricxveli!P108-El_mricxveli!O108),0)</f>
        <v>0</v>
      </c>
      <c r="O108" s="98">
        <f>O$3*IF((El_mricxveli!Q108-El_mricxveli!P108)&gt;0,(El_mricxveli!Q108-El_mricxveli!P108),0)</f>
        <v>0</v>
      </c>
    </row>
    <row r="109" spans="1:15" ht="15" thickBot="1">
      <c r="A109" s="4">
        <f>Davalianeba!A109</f>
        <v>425</v>
      </c>
      <c r="B109" s="43" t="str">
        <f>Davalianeba!B109</f>
        <v>ა.ტაბუცაძე</v>
      </c>
      <c r="C109" s="26">
        <f t="shared" si="1"/>
        <v>14.2187286</v>
      </c>
      <c r="D109" s="98">
        <f>D$3*IF((El_mricxveli!F109-El_mricxveli!E109)&gt;0,(El_mricxveli!F109-El_mricxveli!E109),0)</f>
        <v>5.8547706</v>
      </c>
      <c r="E109" s="98">
        <f>E$3*IF((El_mricxveli!G109-El_mricxveli!F109)&gt;0,(El_mricxveli!G109-El_mricxveli!F109),0)</f>
        <v>0</v>
      </c>
      <c r="F109" s="98">
        <f>F$3*IF((El_mricxveli!H109-El_mricxveli!G109)&gt;0,(El_mricxveli!H109-El_mricxveli!G109),0)</f>
        <v>8.363958</v>
      </c>
      <c r="G109" s="98">
        <f>G$3*IF((El_mricxveli!I109-El_mricxveli!H109)&gt;0,(El_mricxveli!I109-El_mricxveli!H109),0)</f>
        <v>0</v>
      </c>
      <c r="H109" s="98">
        <f>H$3*IF((El_mricxveli!J109-El_mricxveli!I109)&gt;0,(El_mricxveli!J109-El_mricxveli!I109),0)</f>
        <v>0</v>
      </c>
      <c r="I109" s="98">
        <f>I$3*IF((El_mricxveli!K109-El_mricxveli!J109)&gt;0,(El_mricxveli!K109-El_mricxveli!J109),0)</f>
        <v>0</v>
      </c>
      <c r="J109" s="98">
        <f>J$3*IF((El_mricxveli!L109-El_mricxveli!K109)&gt;0,(El_mricxveli!L109-El_mricxveli!K109),0)</f>
        <v>0</v>
      </c>
      <c r="K109" s="98">
        <f>K$3*IF((El_mricxveli!M109-El_mricxveli!L109)&gt;0,(El_mricxveli!M109-El_mricxveli!L109),0)</f>
        <v>0</v>
      </c>
      <c r="L109" s="98">
        <f>L$3*IF((El_mricxveli!N109-El_mricxveli!M109)&gt;0,(El_mricxveli!N109-El_mricxveli!M109),0)</f>
        <v>0</v>
      </c>
      <c r="M109" s="98">
        <f>M$3*IF((El_mricxveli!O109-El_mricxveli!N109)&gt;0,(El_mricxveli!O109-El_mricxveli!N109),0)</f>
        <v>0</v>
      </c>
      <c r="N109" s="98">
        <f>N$3*IF((El_mricxveli!P109-El_mricxveli!O109)&gt;0,(El_mricxveli!P109-El_mricxveli!O109),0)</f>
        <v>0</v>
      </c>
      <c r="O109" s="98">
        <f>O$3*IF((El_mricxveli!Q109-El_mricxveli!P109)&gt;0,(El_mricxveli!Q109-El_mricxveli!P109),0)</f>
        <v>0</v>
      </c>
    </row>
    <row r="110" spans="1:15" ht="15" thickBot="1">
      <c r="A110" s="4">
        <f>Davalianeba!A110</f>
        <v>426</v>
      </c>
      <c r="B110" s="43" t="str">
        <f>Davalianeba!B110</f>
        <v>ა.ტაბუცაძე</v>
      </c>
      <c r="C110" s="26">
        <f t="shared" si="1"/>
        <v>0</v>
      </c>
      <c r="D110" s="98">
        <f>D$3*IF((El_mricxveli!F110-El_mricxveli!E110)&gt;0,(El_mricxveli!F110-El_mricxveli!E110),0)</f>
        <v>0</v>
      </c>
      <c r="E110" s="98">
        <f>E$3*IF((El_mricxveli!G110-El_mricxveli!F110)&gt;0,(El_mricxveli!G110-El_mricxveli!F110),0)</f>
        <v>0</v>
      </c>
      <c r="F110" s="98">
        <f>F$3*IF((El_mricxveli!H110-El_mricxveli!G110)&gt;0,(El_mricxveli!H110-El_mricxveli!G110),0)</f>
        <v>0</v>
      </c>
      <c r="G110" s="98">
        <f>G$3*IF((El_mricxveli!I110-El_mricxveli!H110)&gt;0,(El_mricxveli!I110-El_mricxveli!H110),0)</f>
        <v>0</v>
      </c>
      <c r="H110" s="98">
        <f>H$3*IF((El_mricxveli!J110-El_mricxveli!I110)&gt;0,(El_mricxveli!J110-El_mricxveli!I110),0)</f>
        <v>0</v>
      </c>
      <c r="I110" s="98">
        <f>I$3*IF((El_mricxveli!K110-El_mricxveli!J110)&gt;0,(El_mricxveli!K110-El_mricxveli!J110),0)</f>
        <v>0</v>
      </c>
      <c r="J110" s="98">
        <f>J$3*IF((El_mricxveli!L110-El_mricxveli!K110)&gt;0,(El_mricxveli!L110-El_mricxveli!K110),0)</f>
        <v>0</v>
      </c>
      <c r="K110" s="98">
        <f>K$3*IF((El_mricxveli!M110-El_mricxveli!L110)&gt;0,(El_mricxveli!M110-El_mricxveli!L110),0)</f>
        <v>0</v>
      </c>
      <c r="L110" s="98">
        <f>L$3*IF((El_mricxveli!N110-El_mricxveli!M110)&gt;0,(El_mricxveli!N110-El_mricxveli!M110),0)</f>
        <v>0</v>
      </c>
      <c r="M110" s="98">
        <f>M$3*IF((El_mricxveli!O110-El_mricxveli!N110)&gt;0,(El_mricxveli!O110-El_mricxveli!N110),0)</f>
        <v>0</v>
      </c>
      <c r="N110" s="98">
        <f>N$3*IF((El_mricxveli!P110-El_mricxveli!O110)&gt;0,(El_mricxveli!P110-El_mricxveli!O110),0)</f>
        <v>0</v>
      </c>
      <c r="O110" s="98">
        <f>O$3*IF((El_mricxveli!Q110-El_mricxveli!P110)&gt;0,(El_mricxveli!Q110-El_mricxveli!P110),0)</f>
        <v>0</v>
      </c>
    </row>
    <row r="111" spans="1:15" ht="15" thickBot="1">
      <c r="A111" s="35">
        <f>Davalianeba!A111</f>
        <v>501</v>
      </c>
      <c r="B111" s="46" t="str">
        <f>Davalianeba!B111</f>
        <v>ნ.კალანდაძე</v>
      </c>
      <c r="C111" s="59">
        <f t="shared" si="1"/>
        <v>61.33569200000001</v>
      </c>
      <c r="D111" s="98">
        <f>D$3*IF((El_mricxveli!F111-El_mricxveli!E111)&gt;0,(El_mricxveli!F111-El_mricxveli!E111),0)</f>
        <v>30.667846</v>
      </c>
      <c r="E111" s="98">
        <f>E$3*IF((El_mricxveli!G111-El_mricxveli!F111)&gt;0,(El_mricxveli!G111-El_mricxveli!F111),0)</f>
        <v>21.467492200000002</v>
      </c>
      <c r="F111" s="98">
        <f>F$3*IF((El_mricxveli!H111-El_mricxveli!G111)&gt;0,(El_mricxveli!H111-El_mricxveli!G111),0)</f>
        <v>9.2003538</v>
      </c>
      <c r="G111" s="98">
        <f>G$3*IF((El_mricxveli!I111-El_mricxveli!H111)&gt;0,(El_mricxveli!I111-El_mricxveli!H111),0)</f>
        <v>0</v>
      </c>
      <c r="H111" s="98">
        <f>H$3*IF((El_mricxveli!J111-El_mricxveli!I111)&gt;0,(El_mricxveli!J111-El_mricxveli!I111),0)</f>
        <v>0</v>
      </c>
      <c r="I111" s="98">
        <f>I$3*IF((El_mricxveli!K111-El_mricxveli!J111)&gt;0,(El_mricxveli!K111-El_mricxveli!J111),0)</f>
        <v>0</v>
      </c>
      <c r="J111" s="98">
        <f>J$3*IF((El_mricxveli!L111-El_mricxveli!K111)&gt;0,(El_mricxveli!L111-El_mricxveli!K111),0)</f>
        <v>0</v>
      </c>
      <c r="K111" s="98">
        <f>K$3*IF((El_mricxveli!M111-El_mricxveli!L111)&gt;0,(El_mricxveli!M111-El_mricxveli!L111),0)</f>
        <v>0</v>
      </c>
      <c r="L111" s="98">
        <f>L$3*IF((El_mricxveli!N111-El_mricxveli!M111)&gt;0,(El_mricxveli!N111-El_mricxveli!M111),0)</f>
        <v>0</v>
      </c>
      <c r="M111" s="98">
        <f>M$3*IF((El_mricxveli!O111-El_mricxveli!N111)&gt;0,(El_mricxveli!O111-El_mricxveli!N111),0)</f>
        <v>0</v>
      </c>
      <c r="N111" s="98">
        <f>N$3*IF((El_mricxveli!P111-El_mricxveli!O111)&gt;0,(El_mricxveli!P111-El_mricxveli!O111),0)</f>
        <v>0</v>
      </c>
      <c r="O111" s="98">
        <f>O$3*IF((El_mricxveli!Q111-El_mricxveli!P111)&gt;0,(El_mricxveli!Q111-El_mricxveli!P111),0)</f>
        <v>0</v>
      </c>
    </row>
    <row r="112" spans="1:15" ht="15" thickBot="1">
      <c r="A112" s="4">
        <f>Davalianeba!A112</f>
        <v>502</v>
      </c>
      <c r="B112" s="43" t="str">
        <f>Davalianeba!B112</f>
        <v>მ.ბერიშვილი</v>
      </c>
      <c r="C112" s="26">
        <f t="shared" si="1"/>
        <v>0</v>
      </c>
      <c r="D112" s="98">
        <f>D$3*IF((El_mricxveli!F112-El_mricxveli!E112)&gt;0,(El_mricxveli!F112-El_mricxveli!E112),0)</f>
        <v>0</v>
      </c>
      <c r="E112" s="98">
        <f>E$3*IF((El_mricxveli!G112-El_mricxveli!F112)&gt;0,(El_mricxveli!G112-El_mricxveli!F112),0)</f>
        <v>0</v>
      </c>
      <c r="F112" s="98">
        <f>F$3*IF((El_mricxveli!H112-El_mricxveli!G112)&gt;0,(El_mricxveli!H112-El_mricxveli!G112),0)</f>
        <v>0</v>
      </c>
      <c r="G112" s="98">
        <f>G$3*IF((El_mricxveli!I112-El_mricxveli!H112)&gt;0,(El_mricxveli!I112-El_mricxveli!H112),0)</f>
        <v>0</v>
      </c>
      <c r="H112" s="98">
        <f>H$3*IF((El_mricxveli!J112-El_mricxveli!I112)&gt;0,(El_mricxveli!J112-El_mricxveli!I112),0)</f>
        <v>0</v>
      </c>
      <c r="I112" s="98">
        <f>I$3*IF((El_mricxveli!K112-El_mricxveli!J112)&gt;0,(El_mricxveli!K112-El_mricxveli!J112),0)</f>
        <v>0</v>
      </c>
      <c r="J112" s="98">
        <f>J$3*IF((El_mricxveli!L112-El_mricxveli!K112)&gt;0,(El_mricxveli!L112-El_mricxveli!K112),0)</f>
        <v>0</v>
      </c>
      <c r="K112" s="98">
        <f>K$3*IF((El_mricxveli!M112-El_mricxveli!L112)&gt;0,(El_mricxveli!M112-El_mricxveli!L112),0)</f>
        <v>0</v>
      </c>
      <c r="L112" s="98">
        <f>L$3*IF((El_mricxveli!N112-El_mricxveli!M112)&gt;0,(El_mricxveli!N112-El_mricxveli!M112),0)</f>
        <v>0</v>
      </c>
      <c r="M112" s="98">
        <f>M$3*IF((El_mricxveli!O112-El_mricxveli!N112)&gt;0,(El_mricxveli!O112-El_mricxveli!N112),0)</f>
        <v>0</v>
      </c>
      <c r="N112" s="98">
        <f>N$3*IF((El_mricxveli!P112-El_mricxveli!O112)&gt;0,(El_mricxveli!P112-El_mricxveli!O112),0)</f>
        <v>0</v>
      </c>
      <c r="O112" s="98">
        <f>O$3*IF((El_mricxveli!Q112-El_mricxveli!P112)&gt;0,(El_mricxveli!Q112-El_mricxveli!P112),0)</f>
        <v>0</v>
      </c>
    </row>
    <row r="113" spans="1:15" ht="15" thickBot="1">
      <c r="A113" s="4">
        <f>Davalianeba!A113</f>
        <v>503</v>
      </c>
      <c r="B113" s="43" t="str">
        <f>Davalianeba!B113</f>
        <v>კ.ჩოჩია</v>
      </c>
      <c r="C113" s="26">
        <f t="shared" si="1"/>
        <v>0</v>
      </c>
      <c r="D113" s="98">
        <f>D$3*IF((El_mricxveli!F113-El_mricxveli!E113)&gt;0,(El_mricxveli!F113-El_mricxveli!E113),0)</f>
        <v>0</v>
      </c>
      <c r="E113" s="98">
        <f>E$3*IF((El_mricxveli!G113-El_mricxveli!F113)&gt;0,(El_mricxveli!G113-El_mricxveli!F113),0)</f>
        <v>0</v>
      </c>
      <c r="F113" s="98">
        <f>F$3*IF((El_mricxveli!H113-El_mricxveli!G113)&gt;0,(El_mricxveli!H113-El_mricxveli!G113),0)</f>
        <v>0</v>
      </c>
      <c r="G113" s="98">
        <f>G$3*IF((El_mricxveli!I113-El_mricxveli!H113)&gt;0,(El_mricxveli!I113-El_mricxveli!H113),0)</f>
        <v>0</v>
      </c>
      <c r="H113" s="98">
        <f>H$3*IF((El_mricxveli!J113-El_mricxveli!I113)&gt;0,(El_mricxveli!J113-El_mricxveli!I113),0)</f>
        <v>0</v>
      </c>
      <c r="I113" s="98">
        <f>I$3*IF((El_mricxveli!K113-El_mricxveli!J113)&gt;0,(El_mricxveli!K113-El_mricxveli!J113),0)</f>
        <v>0</v>
      </c>
      <c r="J113" s="98">
        <f>J$3*IF((El_mricxveli!L113-El_mricxveli!K113)&gt;0,(El_mricxveli!L113-El_mricxveli!K113),0)</f>
        <v>0</v>
      </c>
      <c r="K113" s="98">
        <f>K$3*IF((El_mricxveli!M113-El_mricxveli!L113)&gt;0,(El_mricxveli!M113-El_mricxveli!L113),0)</f>
        <v>0</v>
      </c>
      <c r="L113" s="98">
        <f>L$3*IF((El_mricxveli!N113-El_mricxveli!M113)&gt;0,(El_mricxveli!N113-El_mricxveli!M113),0)</f>
        <v>0</v>
      </c>
      <c r="M113" s="98">
        <f>M$3*IF((El_mricxveli!O113-El_mricxveli!N113)&gt;0,(El_mricxveli!O113-El_mricxveli!N113),0)</f>
        <v>0</v>
      </c>
      <c r="N113" s="98">
        <f>N$3*IF((El_mricxveli!P113-El_mricxveli!O113)&gt;0,(El_mricxveli!P113-El_mricxveli!O113),0)</f>
        <v>0</v>
      </c>
      <c r="O113" s="98">
        <f>O$3*IF((El_mricxveli!Q113-El_mricxveli!P113)&gt;0,(El_mricxveli!Q113-El_mricxveli!P113),0)</f>
        <v>0</v>
      </c>
    </row>
    <row r="114" spans="1:15" ht="15" thickBot="1">
      <c r="A114" s="4">
        <f>Davalianeba!A114</f>
        <v>504</v>
      </c>
      <c r="B114" s="43" t="str">
        <f>Davalianeba!B114</f>
        <v>კ.ჩოჩია</v>
      </c>
      <c r="C114" s="26">
        <f t="shared" si="1"/>
        <v>0</v>
      </c>
      <c r="D114" s="98">
        <f>D$3*IF((El_mricxveli!F114-El_mricxveli!E114)&gt;0,(El_mricxveli!F114-El_mricxveli!E114),0)</f>
        <v>0</v>
      </c>
      <c r="E114" s="98">
        <f>E$3*IF((El_mricxveli!G114-El_mricxveli!F114)&gt;0,(El_mricxveli!G114-El_mricxveli!F114),0)</f>
        <v>0</v>
      </c>
      <c r="F114" s="98">
        <f>F$3*IF((El_mricxveli!H114-El_mricxveli!G114)&gt;0,(El_mricxveli!H114-El_mricxveli!G114),0)</f>
        <v>0</v>
      </c>
      <c r="G114" s="98">
        <f>G$3*IF((El_mricxveli!I114-El_mricxveli!H114)&gt;0,(El_mricxveli!I114-El_mricxveli!H114),0)</f>
        <v>0</v>
      </c>
      <c r="H114" s="98">
        <f>H$3*IF((El_mricxveli!J114-El_mricxveli!I114)&gt;0,(El_mricxveli!J114-El_mricxveli!I114),0)</f>
        <v>0</v>
      </c>
      <c r="I114" s="98">
        <f>I$3*IF((El_mricxveli!K114-El_mricxveli!J114)&gt;0,(El_mricxveli!K114-El_mricxveli!J114),0)</f>
        <v>0</v>
      </c>
      <c r="J114" s="98">
        <f>J$3*IF((El_mricxveli!L114-El_mricxveli!K114)&gt;0,(El_mricxveli!L114-El_mricxveli!K114),0)</f>
        <v>0</v>
      </c>
      <c r="K114" s="98">
        <f>K$3*IF((El_mricxveli!M114-El_mricxveli!L114)&gt;0,(El_mricxveli!M114-El_mricxveli!L114),0)</f>
        <v>0</v>
      </c>
      <c r="L114" s="98">
        <f>L$3*IF((El_mricxveli!N114-El_mricxveli!M114)&gt;0,(El_mricxveli!N114-El_mricxveli!M114),0)</f>
        <v>0</v>
      </c>
      <c r="M114" s="98">
        <f>M$3*IF((El_mricxveli!O114-El_mricxveli!N114)&gt;0,(El_mricxveli!O114-El_mricxveli!N114),0)</f>
        <v>0</v>
      </c>
      <c r="N114" s="98">
        <f>N$3*IF((El_mricxveli!P114-El_mricxveli!O114)&gt;0,(El_mricxveli!P114-El_mricxveli!O114),0)</f>
        <v>0</v>
      </c>
      <c r="O114" s="98">
        <f>O$3*IF((El_mricxveli!Q114-El_mricxveli!P114)&gt;0,(El_mricxveli!Q114-El_mricxveli!P114),0)</f>
        <v>0</v>
      </c>
    </row>
    <row r="115" spans="1:15" ht="15" thickBot="1">
      <c r="A115" s="4">
        <f>Davalianeba!A115</f>
        <v>505</v>
      </c>
      <c r="B115" s="43" t="str">
        <f>Davalianeba!B115</f>
        <v>თ.კვერნაძე</v>
      </c>
      <c r="C115" s="26">
        <f t="shared" si="1"/>
        <v>39.031804</v>
      </c>
      <c r="D115" s="98">
        <f>D$3*IF((El_mricxveli!F115-El_mricxveli!E115)&gt;0,(El_mricxveli!F115-El_mricxveli!E115),0)</f>
        <v>14.2187286</v>
      </c>
      <c r="E115" s="98">
        <f>E$3*IF((El_mricxveli!G115-El_mricxveli!F115)&gt;0,(El_mricxveli!G115-El_mricxveli!F115),0)</f>
        <v>19.515902</v>
      </c>
      <c r="F115" s="98">
        <f>F$3*IF((El_mricxveli!H115-El_mricxveli!G115)&gt;0,(El_mricxveli!H115-El_mricxveli!G115),0)</f>
        <v>5.2971734</v>
      </c>
      <c r="G115" s="98">
        <f>G$3*IF((El_mricxveli!I115-El_mricxveli!H115)&gt;0,(El_mricxveli!I115-El_mricxveli!H115),0)</f>
        <v>0</v>
      </c>
      <c r="H115" s="98">
        <f>H$3*IF((El_mricxveli!J115-El_mricxveli!I115)&gt;0,(El_mricxveli!J115-El_mricxveli!I115),0)</f>
        <v>0</v>
      </c>
      <c r="I115" s="98">
        <f>I$3*IF((El_mricxveli!K115-El_mricxveli!J115)&gt;0,(El_mricxveli!K115-El_mricxveli!J115),0)</f>
        <v>0</v>
      </c>
      <c r="J115" s="98">
        <f>J$3*IF((El_mricxveli!L115-El_mricxveli!K115)&gt;0,(El_mricxveli!L115-El_mricxveli!K115),0)</f>
        <v>0</v>
      </c>
      <c r="K115" s="98">
        <f>K$3*IF((El_mricxveli!M115-El_mricxveli!L115)&gt;0,(El_mricxveli!M115-El_mricxveli!L115),0)</f>
        <v>0</v>
      </c>
      <c r="L115" s="98">
        <f>L$3*IF((El_mricxveli!N115-El_mricxveli!M115)&gt;0,(El_mricxveli!N115-El_mricxveli!M115),0)</f>
        <v>0</v>
      </c>
      <c r="M115" s="98">
        <f>M$3*IF((El_mricxveli!O115-El_mricxveli!N115)&gt;0,(El_mricxveli!O115-El_mricxveli!N115),0)</f>
        <v>0</v>
      </c>
      <c r="N115" s="98">
        <f>N$3*IF((El_mricxveli!P115-El_mricxveli!O115)&gt;0,(El_mricxveli!P115-El_mricxveli!O115),0)</f>
        <v>0</v>
      </c>
      <c r="O115" s="98">
        <f>O$3*IF((El_mricxveli!Q115-El_mricxveli!P115)&gt;0,(El_mricxveli!Q115-El_mricxveli!P115),0)</f>
        <v>0</v>
      </c>
    </row>
    <row r="116" spans="1:15" ht="15" thickBot="1">
      <c r="A116" s="4">
        <f>Davalianeba!A116</f>
        <v>506</v>
      </c>
      <c r="B116" s="43" t="str">
        <f>Davalianeba!B116</f>
        <v>xuciSvili l.</v>
      </c>
      <c r="C116" s="26">
        <f t="shared" si="1"/>
        <v>0.8363958</v>
      </c>
      <c r="D116" s="98">
        <f>D$3*IF((El_mricxveli!F116-El_mricxveli!E116)&gt;0,(El_mricxveli!F116-El_mricxveli!E116),0)</f>
        <v>0</v>
      </c>
      <c r="E116" s="98">
        <f>E$3*IF((El_mricxveli!G116-El_mricxveli!F116)&gt;0,(El_mricxveli!G116-El_mricxveli!F116),0)</f>
        <v>0.8363958</v>
      </c>
      <c r="F116" s="98">
        <f>F$3*IF((El_mricxveli!H116-El_mricxveli!G116)&gt;0,(El_mricxveli!H116-El_mricxveli!G116),0)</f>
        <v>0</v>
      </c>
      <c r="G116" s="98">
        <f>G$3*IF((El_mricxveli!I116-El_mricxveli!H116)&gt;0,(El_mricxveli!I116-El_mricxveli!H116),0)</f>
        <v>0</v>
      </c>
      <c r="H116" s="98">
        <f>H$3*IF((El_mricxveli!J116-El_mricxveli!I116)&gt;0,(El_mricxveli!J116-El_mricxveli!I116),0)</f>
        <v>0</v>
      </c>
      <c r="I116" s="98">
        <f>I$3*IF((El_mricxveli!K116-El_mricxveli!J116)&gt;0,(El_mricxveli!K116-El_mricxveli!J116),0)</f>
        <v>0</v>
      </c>
      <c r="J116" s="98">
        <f>J$3*IF((El_mricxveli!L116-El_mricxveli!K116)&gt;0,(El_mricxveli!L116-El_mricxveli!K116),0)</f>
        <v>0</v>
      </c>
      <c r="K116" s="98">
        <f>K$3*IF((El_mricxveli!M116-El_mricxveli!L116)&gt;0,(El_mricxveli!M116-El_mricxveli!L116),0)</f>
        <v>0</v>
      </c>
      <c r="L116" s="98">
        <f>L$3*IF((El_mricxveli!N116-El_mricxveli!M116)&gt;0,(El_mricxveli!N116-El_mricxveli!M116),0)</f>
        <v>0</v>
      </c>
      <c r="M116" s="98">
        <f>M$3*IF((El_mricxveli!O116-El_mricxveli!N116)&gt;0,(El_mricxveli!O116-El_mricxveli!N116),0)</f>
        <v>0</v>
      </c>
      <c r="N116" s="98">
        <f>N$3*IF((El_mricxveli!P116-El_mricxveli!O116)&gt;0,(El_mricxveli!P116-El_mricxveli!O116),0)</f>
        <v>0</v>
      </c>
      <c r="O116" s="98">
        <f>O$3*IF((El_mricxveli!Q116-El_mricxveli!P116)&gt;0,(El_mricxveli!Q116-El_mricxveli!P116),0)</f>
        <v>0</v>
      </c>
    </row>
    <row r="117" spans="1:15" ht="15" thickBot="1">
      <c r="A117" s="4">
        <f>Davalianeba!A117</f>
        <v>507</v>
      </c>
      <c r="B117" s="43" t="str">
        <f>Davalianeba!B117</f>
        <v>დ.მაღლაკელიძე</v>
      </c>
      <c r="C117" s="26">
        <f t="shared" si="1"/>
        <v>3.9031804</v>
      </c>
      <c r="D117" s="98">
        <f>D$3*IF((El_mricxveli!F117-El_mricxveli!E117)&gt;0,(El_mricxveli!F117-El_mricxveli!E117),0)</f>
        <v>0</v>
      </c>
      <c r="E117" s="98">
        <f>E$3*IF((El_mricxveli!G117-El_mricxveli!F117)&gt;0,(El_mricxveli!G117-El_mricxveli!F117),0)</f>
        <v>3.9031804</v>
      </c>
      <c r="F117" s="98">
        <f>F$3*IF((El_mricxveli!H117-El_mricxveli!G117)&gt;0,(El_mricxveli!H117-El_mricxveli!G117),0)</f>
        <v>0</v>
      </c>
      <c r="G117" s="98">
        <f>G$3*IF((El_mricxveli!I117-El_mricxveli!H117)&gt;0,(El_mricxveli!I117-El_mricxveli!H117),0)</f>
        <v>0</v>
      </c>
      <c r="H117" s="98">
        <f>H$3*IF((El_mricxveli!J117-El_mricxveli!I117)&gt;0,(El_mricxveli!J117-El_mricxveli!I117),0)</f>
        <v>0</v>
      </c>
      <c r="I117" s="98">
        <f>I$3*IF((El_mricxveli!K117-El_mricxveli!J117)&gt;0,(El_mricxveli!K117-El_mricxveli!J117),0)</f>
        <v>0</v>
      </c>
      <c r="J117" s="98">
        <f>J$3*IF((El_mricxveli!L117-El_mricxveli!K117)&gt;0,(El_mricxveli!L117-El_mricxveli!K117),0)</f>
        <v>0</v>
      </c>
      <c r="K117" s="98">
        <f>K$3*IF((El_mricxveli!M117-El_mricxveli!L117)&gt;0,(El_mricxveli!M117-El_mricxveli!L117),0)</f>
        <v>0</v>
      </c>
      <c r="L117" s="98">
        <f>L$3*IF((El_mricxveli!N117-El_mricxveli!M117)&gt;0,(El_mricxveli!N117-El_mricxveli!M117),0)</f>
        <v>0</v>
      </c>
      <c r="M117" s="98">
        <f>M$3*IF((El_mricxveli!O117-El_mricxveli!N117)&gt;0,(El_mricxveli!O117-El_mricxveli!N117),0)</f>
        <v>0</v>
      </c>
      <c r="N117" s="98">
        <f>N$3*IF((El_mricxveli!P117-El_mricxveli!O117)&gt;0,(El_mricxveli!P117-El_mricxveli!O117),0)</f>
        <v>0</v>
      </c>
      <c r="O117" s="98">
        <f>O$3*IF((El_mricxveli!Q117-El_mricxveli!P117)&gt;0,(El_mricxveli!Q117-El_mricxveli!P117),0)</f>
        <v>0</v>
      </c>
    </row>
    <row r="118" spans="1:15" ht="15" thickBot="1">
      <c r="A118" s="4">
        <f>Davalianeba!A118</f>
        <v>508</v>
      </c>
      <c r="B118" s="43" t="str">
        <f>Davalianeba!B118</f>
        <v>ვ.ნარდიელო</v>
      </c>
      <c r="C118" s="26">
        <f t="shared" si="1"/>
        <v>0</v>
      </c>
      <c r="D118" s="98">
        <f>D$3*IF((El_mricxveli!F118-El_mricxveli!E118)&gt;0,(El_mricxveli!F118-El_mricxveli!E118),0)</f>
        <v>0</v>
      </c>
      <c r="E118" s="98">
        <f>E$3*IF((El_mricxveli!G118-El_mricxveli!F118)&gt;0,(El_mricxveli!G118-El_mricxveli!F118),0)</f>
        <v>0</v>
      </c>
      <c r="F118" s="98">
        <f>F$3*IF((El_mricxveli!H118-El_mricxveli!G118)&gt;0,(El_mricxveli!H118-El_mricxveli!G118),0)</f>
        <v>0</v>
      </c>
      <c r="G118" s="98">
        <f>G$3*IF((El_mricxveli!I118-El_mricxveli!H118)&gt;0,(El_mricxveli!I118-El_mricxveli!H118),0)</f>
        <v>0</v>
      </c>
      <c r="H118" s="98">
        <f>H$3*IF((El_mricxveli!J118-El_mricxveli!I118)&gt;0,(El_mricxveli!J118-El_mricxveli!I118),0)</f>
        <v>0</v>
      </c>
      <c r="I118" s="98">
        <f>I$3*IF((El_mricxveli!K118-El_mricxveli!J118)&gt;0,(El_mricxveli!K118-El_mricxveli!J118),0)</f>
        <v>0</v>
      </c>
      <c r="J118" s="98">
        <f>J$3*IF((El_mricxveli!L118-El_mricxveli!K118)&gt;0,(El_mricxveli!L118-El_mricxveli!K118),0)</f>
        <v>0</v>
      </c>
      <c r="K118" s="98">
        <f>K$3*IF((El_mricxveli!M118-El_mricxveli!L118)&gt;0,(El_mricxveli!M118-El_mricxveli!L118),0)</f>
        <v>0</v>
      </c>
      <c r="L118" s="98">
        <f>L$3*IF((El_mricxveli!N118-El_mricxveli!M118)&gt;0,(El_mricxveli!N118-El_mricxveli!M118),0)</f>
        <v>0</v>
      </c>
      <c r="M118" s="98">
        <f>M$3*IF((El_mricxveli!O118-El_mricxveli!N118)&gt;0,(El_mricxveli!O118-El_mricxveli!N118),0)</f>
        <v>0</v>
      </c>
      <c r="N118" s="98">
        <f>N$3*IF((El_mricxveli!P118-El_mricxveli!O118)&gt;0,(El_mricxveli!P118-El_mricxveli!O118),0)</f>
        <v>0</v>
      </c>
      <c r="O118" s="98">
        <f>O$3*IF((El_mricxveli!Q118-El_mricxveli!P118)&gt;0,(El_mricxveli!Q118-El_mricxveli!P118),0)</f>
        <v>0</v>
      </c>
    </row>
    <row r="119" spans="1:15" ht="15" thickBot="1">
      <c r="A119" s="4">
        <f>Davalianeba!A119</f>
        <v>509</v>
      </c>
      <c r="B119" s="43" t="str">
        <f>Davalianeba!B119</f>
        <v>ნ.ბუაძე</v>
      </c>
      <c r="C119" s="26">
        <f t="shared" si="1"/>
        <v>0</v>
      </c>
      <c r="D119" s="98">
        <f>D$3*IF((El_mricxveli!F119-El_mricxveli!E119)&gt;0,(El_mricxveli!F119-El_mricxveli!E119),0)</f>
        <v>0</v>
      </c>
      <c r="E119" s="98">
        <f>E$3*IF((El_mricxveli!G119-El_mricxveli!F119)&gt;0,(El_mricxveli!G119-El_mricxveli!F119),0)</f>
        <v>0</v>
      </c>
      <c r="F119" s="98">
        <f>F$3*IF((El_mricxveli!H119-El_mricxveli!G119)&gt;0,(El_mricxveli!H119-El_mricxveli!G119),0)</f>
        <v>0</v>
      </c>
      <c r="G119" s="98">
        <f>G$3*IF((El_mricxveli!I119-El_mricxveli!H119)&gt;0,(El_mricxveli!I119-El_mricxveli!H119),0)</f>
        <v>0</v>
      </c>
      <c r="H119" s="98">
        <f>H$3*IF((El_mricxveli!J119-El_mricxveli!I119)&gt;0,(El_mricxveli!J119-El_mricxveli!I119),0)</f>
        <v>0</v>
      </c>
      <c r="I119" s="98">
        <f>I$3*IF((El_mricxveli!K119-El_mricxveli!J119)&gt;0,(El_mricxveli!K119-El_mricxveli!J119),0)</f>
        <v>0</v>
      </c>
      <c r="J119" s="98">
        <f>J$3*IF((El_mricxveli!L119-El_mricxveli!K119)&gt;0,(El_mricxveli!L119-El_mricxveli!K119),0)</f>
        <v>0</v>
      </c>
      <c r="K119" s="98">
        <f>K$3*IF((El_mricxveli!M119-El_mricxveli!L119)&gt;0,(El_mricxveli!M119-El_mricxveli!L119),0)</f>
        <v>0</v>
      </c>
      <c r="L119" s="98">
        <f>L$3*IF((El_mricxveli!N119-El_mricxveli!M119)&gt;0,(El_mricxveli!N119-El_mricxveli!M119),0)</f>
        <v>0</v>
      </c>
      <c r="M119" s="98">
        <f>M$3*IF((El_mricxveli!O119-El_mricxveli!N119)&gt;0,(El_mricxveli!O119-El_mricxveli!N119),0)</f>
        <v>0</v>
      </c>
      <c r="N119" s="98">
        <f>N$3*IF((El_mricxveli!P119-El_mricxveli!O119)&gt;0,(El_mricxveli!P119-El_mricxveli!O119),0)</f>
        <v>0</v>
      </c>
      <c r="O119" s="98">
        <f>O$3*IF((El_mricxveli!Q119-El_mricxveli!P119)&gt;0,(El_mricxveli!Q119-El_mricxveli!P119),0)</f>
        <v>0</v>
      </c>
    </row>
    <row r="120" spans="1:15" ht="15" thickBot="1">
      <c r="A120" s="4">
        <f>Davalianeba!A120</f>
        <v>510</v>
      </c>
      <c r="B120" s="43" t="str">
        <f>Davalianeba!B120</f>
        <v>ჩოჩია</v>
      </c>
      <c r="C120" s="26">
        <f t="shared" si="1"/>
        <v>4.7395762</v>
      </c>
      <c r="D120" s="98">
        <f>D$3*IF((El_mricxveli!F120-El_mricxveli!E120)&gt;0,(El_mricxveli!F120-El_mricxveli!E120),0)</f>
        <v>4.4607776</v>
      </c>
      <c r="E120" s="98">
        <f>E$3*IF((El_mricxveli!G120-El_mricxveli!F120)&gt;0,(El_mricxveli!G120-El_mricxveli!F120),0)</f>
        <v>0</v>
      </c>
      <c r="F120" s="98">
        <f>F$3*IF((El_mricxveli!H120-El_mricxveli!G120)&gt;0,(El_mricxveli!H120-El_mricxveli!G120),0)</f>
        <v>0.2787986</v>
      </c>
      <c r="G120" s="98">
        <f>G$3*IF((El_mricxveli!I120-El_mricxveli!H120)&gt;0,(El_mricxveli!I120-El_mricxveli!H120),0)</f>
        <v>0</v>
      </c>
      <c r="H120" s="98">
        <f>H$3*IF((El_mricxveli!J120-El_mricxveli!I120)&gt;0,(El_mricxveli!J120-El_mricxveli!I120),0)</f>
        <v>0</v>
      </c>
      <c r="I120" s="98">
        <f>I$3*IF((El_mricxveli!K120-El_mricxveli!J120)&gt;0,(El_mricxveli!K120-El_mricxveli!J120),0)</f>
        <v>0</v>
      </c>
      <c r="J120" s="98">
        <f>J$3*IF((El_mricxveli!L120-El_mricxveli!K120)&gt;0,(El_mricxveli!L120-El_mricxveli!K120),0)</f>
        <v>0</v>
      </c>
      <c r="K120" s="98">
        <f>K$3*IF((El_mricxveli!M120-El_mricxveli!L120)&gt;0,(El_mricxveli!M120-El_mricxveli!L120),0)</f>
        <v>0</v>
      </c>
      <c r="L120" s="98">
        <f>L$3*IF((El_mricxveli!N120-El_mricxveli!M120)&gt;0,(El_mricxveli!N120-El_mricxveli!M120),0)</f>
        <v>0</v>
      </c>
      <c r="M120" s="98">
        <f>M$3*IF((El_mricxveli!O120-El_mricxveli!N120)&gt;0,(El_mricxveli!O120-El_mricxveli!N120),0)</f>
        <v>0</v>
      </c>
      <c r="N120" s="98">
        <f>N$3*IF((El_mricxveli!P120-El_mricxveli!O120)&gt;0,(El_mricxveli!P120-El_mricxveli!O120),0)</f>
        <v>0</v>
      </c>
      <c r="O120" s="98">
        <f>O$3*IF((El_mricxveli!Q120-El_mricxveli!P120)&gt;0,(El_mricxveli!Q120-El_mricxveli!P120),0)</f>
        <v>0</v>
      </c>
    </row>
    <row r="121" spans="1:15" ht="15" thickBot="1">
      <c r="A121" s="4">
        <f>Davalianeba!A121</f>
        <v>511</v>
      </c>
      <c r="B121" s="43" t="str">
        <f>Davalianeba!B121</f>
        <v>ჩოჩია</v>
      </c>
      <c r="C121" s="26">
        <f t="shared" si="1"/>
        <v>0</v>
      </c>
      <c r="D121" s="98">
        <f>D$3*IF((El_mricxveli!F121-El_mricxveli!E121)&gt;0,(El_mricxveli!F121-El_mricxveli!E121),0)</f>
        <v>0</v>
      </c>
      <c r="E121" s="98">
        <f>E$3*IF((El_mricxveli!G121-El_mricxveli!F121)&gt;0,(El_mricxveli!G121-El_mricxveli!F121),0)</f>
        <v>0</v>
      </c>
      <c r="F121" s="98">
        <f>F$3*IF((El_mricxveli!H121-El_mricxveli!G121)&gt;0,(El_mricxveli!H121-El_mricxveli!G121),0)</f>
        <v>0</v>
      </c>
      <c r="G121" s="98">
        <f>G$3*IF((El_mricxveli!I121-El_mricxveli!H121)&gt;0,(El_mricxveli!I121-El_mricxveli!H121),0)</f>
        <v>0</v>
      </c>
      <c r="H121" s="98">
        <f>H$3*IF((El_mricxveli!J121-El_mricxveli!I121)&gt;0,(El_mricxveli!J121-El_mricxveli!I121),0)</f>
        <v>0</v>
      </c>
      <c r="I121" s="98">
        <f>I$3*IF((El_mricxveli!K121-El_mricxveli!J121)&gt;0,(El_mricxveli!K121-El_mricxveli!J121),0)</f>
        <v>0</v>
      </c>
      <c r="J121" s="98">
        <f>J$3*IF((El_mricxveli!L121-El_mricxveli!K121)&gt;0,(El_mricxveli!L121-El_mricxveli!K121),0)</f>
        <v>0</v>
      </c>
      <c r="K121" s="98">
        <f>K$3*IF((El_mricxveli!M121-El_mricxveli!L121)&gt;0,(El_mricxveli!M121-El_mricxveli!L121),0)</f>
        <v>0</v>
      </c>
      <c r="L121" s="98">
        <f>L$3*IF((El_mricxveli!N121-El_mricxveli!M121)&gt;0,(El_mricxveli!N121-El_mricxveli!M121),0)</f>
        <v>0</v>
      </c>
      <c r="M121" s="98">
        <f>M$3*IF((El_mricxveli!O121-El_mricxveli!N121)&gt;0,(El_mricxveli!O121-El_mricxveli!N121),0)</f>
        <v>0</v>
      </c>
      <c r="N121" s="98">
        <f>N$3*IF((El_mricxveli!P121-El_mricxveli!O121)&gt;0,(El_mricxveli!P121-El_mricxveli!O121),0)</f>
        <v>0</v>
      </c>
      <c r="O121" s="98">
        <f>O$3*IF((El_mricxveli!Q121-El_mricxveli!P121)&gt;0,(El_mricxveli!Q121-El_mricxveli!P121),0)</f>
        <v>0</v>
      </c>
    </row>
    <row r="122" spans="1:15" ht="15" thickBot="1">
      <c r="A122" s="4">
        <f>Davalianeba!A122</f>
        <v>512</v>
      </c>
      <c r="B122" s="43" t="str">
        <f>Davalianeba!B122</f>
        <v>გ.ქუთათელაძე</v>
      </c>
      <c r="C122" s="26">
        <f t="shared" si="1"/>
        <v>0</v>
      </c>
      <c r="D122" s="98">
        <f>D$3*IF((El_mricxveli!F122-El_mricxveli!E122)&gt;0,(El_mricxveli!F122-El_mricxveli!E122),0)</f>
        <v>0</v>
      </c>
      <c r="E122" s="98">
        <f>E$3*IF((El_mricxveli!G122-El_mricxveli!F122)&gt;0,(El_mricxveli!G122-El_mricxveli!F122),0)</f>
        <v>0</v>
      </c>
      <c r="F122" s="98">
        <f>F$3*IF((El_mricxveli!H122-El_mricxveli!G122)&gt;0,(El_mricxveli!H122-El_mricxveli!G122),0)</f>
        <v>0</v>
      </c>
      <c r="G122" s="98">
        <f>G$3*IF((El_mricxveli!I122-El_mricxveli!H122)&gt;0,(El_mricxveli!I122-El_mricxveli!H122),0)</f>
        <v>0</v>
      </c>
      <c r="H122" s="98">
        <f>H$3*IF((El_mricxveli!J122-El_mricxveli!I122)&gt;0,(El_mricxveli!J122-El_mricxveli!I122),0)</f>
        <v>0</v>
      </c>
      <c r="I122" s="98">
        <f>I$3*IF((El_mricxveli!K122-El_mricxveli!J122)&gt;0,(El_mricxveli!K122-El_mricxveli!J122),0)</f>
        <v>0</v>
      </c>
      <c r="J122" s="98">
        <f>J$3*IF((El_mricxveli!L122-El_mricxveli!K122)&gt;0,(El_mricxveli!L122-El_mricxveli!K122),0)</f>
        <v>0</v>
      </c>
      <c r="K122" s="98">
        <f>K$3*IF((El_mricxveli!M122-El_mricxveli!L122)&gt;0,(El_mricxveli!M122-El_mricxveli!L122),0)</f>
        <v>0</v>
      </c>
      <c r="L122" s="98">
        <f>L$3*IF((El_mricxveli!N122-El_mricxveli!M122)&gt;0,(El_mricxveli!N122-El_mricxveli!M122),0)</f>
        <v>0</v>
      </c>
      <c r="M122" s="98">
        <f>M$3*IF((El_mricxveli!O122-El_mricxveli!N122)&gt;0,(El_mricxveli!O122-El_mricxveli!N122),0)</f>
        <v>0</v>
      </c>
      <c r="N122" s="98">
        <f>N$3*IF((El_mricxveli!P122-El_mricxveli!O122)&gt;0,(El_mricxveli!P122-El_mricxveli!O122),0)</f>
        <v>0</v>
      </c>
      <c r="O122" s="98">
        <f>O$3*IF((El_mricxveli!Q122-El_mricxveli!P122)&gt;0,(El_mricxveli!Q122-El_mricxveli!P122),0)</f>
        <v>0</v>
      </c>
    </row>
    <row r="123" spans="1:15" ht="15" thickBot="1">
      <c r="A123" s="4">
        <f>Davalianeba!A123</f>
        <v>513</v>
      </c>
      <c r="B123" s="43" t="str">
        <f>Davalianeba!B123</f>
        <v>გ.ქუთათელაძე</v>
      </c>
      <c r="C123" s="26">
        <f t="shared" si="1"/>
        <v>0</v>
      </c>
      <c r="D123" s="98">
        <f>D$3*IF((El_mricxveli!F123-El_mricxveli!E123)&gt;0,(El_mricxveli!F123-El_mricxveli!E123),0)</f>
        <v>0</v>
      </c>
      <c r="E123" s="98">
        <f>E$3*IF((El_mricxveli!G123-El_mricxveli!F123)&gt;0,(El_mricxveli!G123-El_mricxveli!F123),0)</f>
        <v>0</v>
      </c>
      <c r="F123" s="98">
        <f>F$3*IF((El_mricxveli!H123-El_mricxveli!G123)&gt;0,(El_mricxveli!H123-El_mricxveli!G123),0)</f>
        <v>0</v>
      </c>
      <c r="G123" s="98">
        <f>G$3*IF((El_mricxveli!I123-El_mricxveli!H123)&gt;0,(El_mricxveli!I123-El_mricxveli!H123),0)</f>
        <v>0</v>
      </c>
      <c r="H123" s="98">
        <f>H$3*IF((El_mricxveli!J123-El_mricxveli!I123)&gt;0,(El_mricxveli!J123-El_mricxveli!I123),0)</f>
        <v>0</v>
      </c>
      <c r="I123" s="98">
        <f>I$3*IF((El_mricxveli!K123-El_mricxveli!J123)&gt;0,(El_mricxveli!K123-El_mricxveli!J123),0)</f>
        <v>0</v>
      </c>
      <c r="J123" s="98">
        <f>J$3*IF((El_mricxveli!L123-El_mricxveli!K123)&gt;0,(El_mricxveli!L123-El_mricxveli!K123),0)</f>
        <v>0</v>
      </c>
      <c r="K123" s="98">
        <f>K$3*IF((El_mricxveli!M123-El_mricxveli!L123)&gt;0,(El_mricxveli!M123-El_mricxveli!L123),0)</f>
        <v>0</v>
      </c>
      <c r="L123" s="98">
        <f>L$3*IF((El_mricxveli!N123-El_mricxveli!M123)&gt;0,(El_mricxveli!N123-El_mricxveli!M123),0)</f>
        <v>0</v>
      </c>
      <c r="M123" s="98">
        <f>M$3*IF((El_mricxveli!O123-El_mricxveli!N123)&gt;0,(El_mricxveli!O123-El_mricxveli!N123),0)</f>
        <v>0</v>
      </c>
      <c r="N123" s="98">
        <f>N$3*IF((El_mricxveli!P123-El_mricxveli!O123)&gt;0,(El_mricxveli!P123-El_mricxveli!O123),0)</f>
        <v>0</v>
      </c>
      <c r="O123" s="98">
        <f>O$3*IF((El_mricxveli!Q123-El_mricxveli!P123)&gt;0,(El_mricxveli!Q123-El_mricxveli!P123),0)</f>
        <v>0</v>
      </c>
    </row>
    <row r="124" spans="1:15" ht="15" thickBot="1">
      <c r="A124" s="4">
        <f>Davalianeba!A124</f>
        <v>514</v>
      </c>
      <c r="B124" s="43" t="str">
        <f>Davalianeba!B124</f>
        <v>მ.ნაცვლიშვილი</v>
      </c>
      <c r="C124" s="26">
        <f t="shared" si="1"/>
        <v>11.7095412</v>
      </c>
      <c r="D124" s="98">
        <f>D$3*IF((El_mricxveli!F124-El_mricxveli!E124)&gt;0,(El_mricxveli!F124-El_mricxveli!E124),0)</f>
        <v>11.7095412</v>
      </c>
      <c r="E124" s="98">
        <f>E$3*IF((El_mricxveli!G124-El_mricxveli!F124)&gt;0,(El_mricxveli!G124-El_mricxveli!F124),0)</f>
        <v>0</v>
      </c>
      <c r="F124" s="98">
        <f>F$3*IF((El_mricxveli!H124-El_mricxveli!G124)&gt;0,(El_mricxveli!H124-El_mricxveli!G124),0)</f>
        <v>0</v>
      </c>
      <c r="G124" s="98">
        <f>G$3*IF((El_mricxveli!I124-El_mricxveli!H124)&gt;0,(El_mricxveli!I124-El_mricxveli!H124),0)</f>
        <v>0</v>
      </c>
      <c r="H124" s="98">
        <f>H$3*IF((El_mricxveli!J124-El_mricxveli!I124)&gt;0,(El_mricxveli!J124-El_mricxveli!I124),0)</f>
        <v>0</v>
      </c>
      <c r="I124" s="98">
        <f>I$3*IF((El_mricxveli!K124-El_mricxveli!J124)&gt;0,(El_mricxveli!K124-El_mricxveli!J124),0)</f>
        <v>0</v>
      </c>
      <c r="J124" s="98">
        <f>J$3*IF((El_mricxveli!L124-El_mricxveli!K124)&gt;0,(El_mricxveli!L124-El_mricxveli!K124),0)</f>
        <v>0</v>
      </c>
      <c r="K124" s="98">
        <f>K$3*IF((El_mricxveli!M124-El_mricxveli!L124)&gt;0,(El_mricxveli!M124-El_mricxveli!L124),0)</f>
        <v>0</v>
      </c>
      <c r="L124" s="98">
        <f>L$3*IF((El_mricxveli!N124-El_mricxveli!M124)&gt;0,(El_mricxveli!N124-El_mricxveli!M124),0)</f>
        <v>0</v>
      </c>
      <c r="M124" s="98">
        <f>M$3*IF((El_mricxveli!O124-El_mricxveli!N124)&gt;0,(El_mricxveli!O124-El_mricxveli!N124),0)</f>
        <v>0</v>
      </c>
      <c r="N124" s="98">
        <f>N$3*IF((El_mricxveli!P124-El_mricxveli!O124)&gt;0,(El_mricxveli!P124-El_mricxveli!O124),0)</f>
        <v>0</v>
      </c>
      <c r="O124" s="98">
        <f>O$3*IF((El_mricxveli!Q124-El_mricxveli!P124)&gt;0,(El_mricxveli!Q124-El_mricxveli!P124),0)</f>
        <v>0</v>
      </c>
    </row>
    <row r="125" spans="1:15" ht="15" thickBot="1">
      <c r="A125" s="4">
        <f>Davalianeba!A125</f>
        <v>515</v>
      </c>
      <c r="B125" s="43" t="str">
        <f>Davalianeba!B125</f>
        <v>კანდელაკი</v>
      </c>
      <c r="C125" s="26">
        <f t="shared" si="1"/>
        <v>0</v>
      </c>
      <c r="D125" s="98">
        <f>D$3*IF((El_mricxveli!F125-El_mricxveli!E125)&gt;0,(El_mricxveli!F125-El_mricxveli!E125),0)</f>
        <v>0</v>
      </c>
      <c r="E125" s="98">
        <f>E$3*IF((El_mricxveli!G125-El_mricxveli!F125)&gt;0,(El_mricxveli!G125-El_mricxveli!F125),0)</f>
        <v>0</v>
      </c>
      <c r="F125" s="98">
        <f>F$3*IF((El_mricxveli!H125-El_mricxveli!G125)&gt;0,(El_mricxveli!H125-El_mricxveli!G125),0)</f>
        <v>0</v>
      </c>
      <c r="G125" s="98">
        <f>G$3*IF((El_mricxveli!I125-El_mricxveli!H125)&gt;0,(El_mricxveli!I125-El_mricxveli!H125),0)</f>
        <v>0</v>
      </c>
      <c r="H125" s="98">
        <f>H$3*IF((El_mricxveli!J125-El_mricxveli!I125)&gt;0,(El_mricxveli!J125-El_mricxveli!I125),0)</f>
        <v>0</v>
      </c>
      <c r="I125" s="98">
        <f>I$3*IF((El_mricxveli!K125-El_mricxveli!J125)&gt;0,(El_mricxveli!K125-El_mricxveli!J125),0)</f>
        <v>0</v>
      </c>
      <c r="J125" s="98">
        <f>J$3*IF((El_mricxveli!L125-El_mricxveli!K125)&gt;0,(El_mricxveli!L125-El_mricxveli!K125),0)</f>
        <v>0</v>
      </c>
      <c r="K125" s="98">
        <f>K$3*IF((El_mricxveli!M125-El_mricxveli!L125)&gt;0,(El_mricxveli!M125-El_mricxveli!L125),0)</f>
        <v>0</v>
      </c>
      <c r="L125" s="98">
        <f>L$3*IF((El_mricxveli!N125-El_mricxveli!M125)&gt;0,(El_mricxveli!N125-El_mricxveli!M125),0)</f>
        <v>0</v>
      </c>
      <c r="M125" s="98">
        <f>M$3*IF((El_mricxveli!O125-El_mricxveli!N125)&gt;0,(El_mricxveli!O125-El_mricxveli!N125),0)</f>
        <v>0</v>
      </c>
      <c r="N125" s="98">
        <f>N$3*IF((El_mricxveli!P125-El_mricxveli!O125)&gt;0,(El_mricxveli!P125-El_mricxveli!O125),0)</f>
        <v>0</v>
      </c>
      <c r="O125" s="98">
        <f>O$3*IF((El_mricxveli!Q125-El_mricxveli!P125)&gt;0,(El_mricxveli!Q125-El_mricxveli!P125),0)</f>
        <v>0</v>
      </c>
    </row>
    <row r="126" spans="1:15" ht="15" thickBot="1">
      <c r="A126" s="4">
        <f>Davalianeba!A126</f>
        <v>516</v>
      </c>
      <c r="B126" s="43" t="str">
        <f>Davalianeba!B126</f>
        <v>ჯ ჯანაშია.ხ.რცხილაძე</v>
      </c>
      <c r="C126" s="26">
        <f t="shared" si="1"/>
        <v>0</v>
      </c>
      <c r="D126" s="98">
        <f>D$3*IF((El_mricxveli!F126-El_mricxveli!E126)&gt;0,(El_mricxveli!F126-El_mricxveli!E126),0)</f>
        <v>0</v>
      </c>
      <c r="E126" s="98">
        <f>E$3*IF((El_mricxveli!G126-El_mricxveli!F126)&gt;0,(El_mricxveli!G126-El_mricxveli!F126),0)</f>
        <v>0</v>
      </c>
      <c r="F126" s="98">
        <f>F$3*IF((El_mricxveli!H126-El_mricxveli!G126)&gt;0,(El_mricxveli!H126-El_mricxveli!G126),0)</f>
        <v>0</v>
      </c>
      <c r="G126" s="98">
        <f>G$3*IF((El_mricxveli!I126-El_mricxveli!H126)&gt;0,(El_mricxveli!I126-El_mricxveli!H126),0)</f>
        <v>0</v>
      </c>
      <c r="H126" s="98">
        <f>H$3*IF((El_mricxveli!J126-El_mricxveli!I126)&gt;0,(El_mricxveli!J126-El_mricxveli!I126),0)</f>
        <v>0</v>
      </c>
      <c r="I126" s="98">
        <f>I$3*IF((El_mricxveli!K126-El_mricxveli!J126)&gt;0,(El_mricxveli!K126-El_mricxveli!J126),0)</f>
        <v>0</v>
      </c>
      <c r="J126" s="98">
        <f>J$3*IF((El_mricxveli!L126-El_mricxveli!K126)&gt;0,(El_mricxveli!L126-El_mricxveli!K126),0)</f>
        <v>0</v>
      </c>
      <c r="K126" s="98">
        <f>K$3*IF((El_mricxveli!M126-El_mricxveli!L126)&gt;0,(El_mricxveli!M126-El_mricxveli!L126),0)</f>
        <v>0</v>
      </c>
      <c r="L126" s="98">
        <f>L$3*IF((El_mricxveli!N126-El_mricxveli!M126)&gt;0,(El_mricxveli!N126-El_mricxveli!M126),0)</f>
        <v>0</v>
      </c>
      <c r="M126" s="98">
        <f>M$3*IF((El_mricxveli!O126-El_mricxveli!N126)&gt;0,(El_mricxveli!O126-El_mricxveli!N126),0)</f>
        <v>0</v>
      </c>
      <c r="N126" s="98">
        <f>N$3*IF((El_mricxveli!P126-El_mricxveli!O126)&gt;0,(El_mricxveli!P126-El_mricxveli!O126),0)</f>
        <v>0</v>
      </c>
      <c r="O126" s="98">
        <f>O$3*IF((El_mricxveli!Q126-El_mricxveli!P126)&gt;0,(El_mricxveli!Q126-El_mricxveli!P126),0)</f>
        <v>0</v>
      </c>
    </row>
    <row r="127" spans="1:15" ht="15" thickBot="1">
      <c r="A127" s="4">
        <f>Davalianeba!A127</f>
        <v>517</v>
      </c>
      <c r="B127" s="43" t="str">
        <f>Davalianeba!B127</f>
        <v>გაბრიჩიძე ვახტანგი</v>
      </c>
      <c r="C127" s="26">
        <f t="shared" si="1"/>
        <v>0</v>
      </c>
      <c r="D127" s="98">
        <f>D$3*IF((El_mricxveli!F127-El_mricxveli!E127)&gt;0,(El_mricxveli!F127-El_mricxveli!E127),0)</f>
        <v>0</v>
      </c>
      <c r="E127" s="98">
        <f>E$3*IF((El_mricxveli!G127-El_mricxveli!F127)&gt;0,(El_mricxveli!G127-El_mricxveli!F127),0)</f>
        <v>0</v>
      </c>
      <c r="F127" s="98">
        <f>F$3*IF((El_mricxveli!H127-El_mricxveli!G127)&gt;0,(El_mricxveli!H127-El_mricxveli!G127),0)</f>
        <v>0</v>
      </c>
      <c r="G127" s="98">
        <f>G$3*IF((El_mricxveli!I127-El_mricxveli!H127)&gt;0,(El_mricxveli!I127-El_mricxveli!H127),0)</f>
        <v>0</v>
      </c>
      <c r="H127" s="98">
        <f>H$3*IF((El_mricxveli!J127-El_mricxveli!I127)&gt;0,(El_mricxveli!J127-El_mricxveli!I127),0)</f>
        <v>0</v>
      </c>
      <c r="I127" s="98">
        <f>I$3*IF((El_mricxveli!K127-El_mricxveli!J127)&gt;0,(El_mricxveli!K127-El_mricxveli!J127),0)</f>
        <v>0</v>
      </c>
      <c r="J127" s="98">
        <f>J$3*IF((El_mricxveli!L127-El_mricxveli!K127)&gt;0,(El_mricxveli!L127-El_mricxveli!K127),0)</f>
        <v>0</v>
      </c>
      <c r="K127" s="98">
        <f>K$3*IF((El_mricxveli!M127-El_mricxveli!L127)&gt;0,(El_mricxveli!M127-El_mricxveli!L127),0)</f>
        <v>0</v>
      </c>
      <c r="L127" s="98">
        <f>L$3*IF((El_mricxveli!N127-El_mricxveli!M127)&gt;0,(El_mricxveli!N127-El_mricxveli!M127),0)</f>
        <v>0</v>
      </c>
      <c r="M127" s="98">
        <f>M$3*IF((El_mricxveli!O127-El_mricxveli!N127)&gt;0,(El_mricxveli!O127-El_mricxveli!N127),0)</f>
        <v>0</v>
      </c>
      <c r="N127" s="98">
        <f>N$3*IF((El_mricxveli!P127-El_mricxveli!O127)&gt;0,(El_mricxveli!P127-El_mricxveli!O127),0)</f>
        <v>0</v>
      </c>
      <c r="O127" s="98">
        <f>O$3*IF((El_mricxveli!Q127-El_mricxveli!P127)&gt;0,(El_mricxveli!Q127-El_mricxveli!P127),0)</f>
        <v>0</v>
      </c>
    </row>
    <row r="128" spans="1:15" ht="15" thickBot="1">
      <c r="A128" s="4">
        <f>Davalianeba!A128</f>
        <v>518</v>
      </c>
      <c r="B128" s="43" t="str">
        <f>Davalianeba!B128</f>
        <v>გაბრიჩიძე ვახტანგი</v>
      </c>
      <c r="C128" s="26">
        <f t="shared" si="1"/>
        <v>0</v>
      </c>
      <c r="D128" s="98">
        <f>D$3*IF((El_mricxveli!F128-El_mricxveli!E128)&gt;0,(El_mricxveli!F128-El_mricxveli!E128),0)</f>
        <v>0</v>
      </c>
      <c r="E128" s="98">
        <f>E$3*IF((El_mricxveli!G128-El_mricxveli!F128)&gt;0,(El_mricxveli!G128-El_mricxveli!F128),0)</f>
        <v>0</v>
      </c>
      <c r="F128" s="98">
        <f>F$3*IF((El_mricxveli!H128-El_mricxveli!G128)&gt;0,(El_mricxveli!H128-El_mricxveli!G128),0)</f>
        <v>0</v>
      </c>
      <c r="G128" s="98">
        <f>G$3*IF((El_mricxveli!I128-El_mricxveli!H128)&gt;0,(El_mricxveli!I128-El_mricxveli!H128),0)</f>
        <v>0</v>
      </c>
      <c r="H128" s="98">
        <f>H$3*IF((El_mricxveli!J128-El_mricxveli!I128)&gt;0,(El_mricxveli!J128-El_mricxveli!I128),0)</f>
        <v>0</v>
      </c>
      <c r="I128" s="98">
        <f>I$3*IF((El_mricxveli!K128-El_mricxveli!J128)&gt;0,(El_mricxveli!K128-El_mricxveli!J128),0)</f>
        <v>0</v>
      </c>
      <c r="J128" s="98">
        <f>J$3*IF((El_mricxveli!L128-El_mricxveli!K128)&gt;0,(El_mricxveli!L128-El_mricxveli!K128),0)</f>
        <v>0</v>
      </c>
      <c r="K128" s="98">
        <f>K$3*IF((El_mricxveli!M128-El_mricxveli!L128)&gt;0,(El_mricxveli!M128-El_mricxveli!L128),0)</f>
        <v>0</v>
      </c>
      <c r="L128" s="98">
        <f>L$3*IF((El_mricxveli!N128-El_mricxveli!M128)&gt;0,(El_mricxveli!N128-El_mricxveli!M128),0)</f>
        <v>0</v>
      </c>
      <c r="M128" s="98">
        <f>M$3*IF((El_mricxveli!O128-El_mricxveli!N128)&gt;0,(El_mricxveli!O128-El_mricxveli!N128),0)</f>
        <v>0</v>
      </c>
      <c r="N128" s="98">
        <f>N$3*IF((El_mricxveli!P128-El_mricxveli!O128)&gt;0,(El_mricxveli!P128-El_mricxveli!O128),0)</f>
        <v>0</v>
      </c>
      <c r="O128" s="98">
        <f>O$3*IF((El_mricxveli!Q128-El_mricxveli!P128)&gt;0,(El_mricxveli!Q128-El_mricxveli!P128),0)</f>
        <v>0</v>
      </c>
    </row>
    <row r="129" spans="1:15" ht="15" thickBot="1">
      <c r="A129" s="4">
        <f>Davalianeba!A129</f>
        <v>519</v>
      </c>
      <c r="B129" s="43" t="str">
        <f>Davalianeba!B129</f>
        <v>თსეფერთელაძე-გუნცაძე</v>
      </c>
      <c r="C129" s="26">
        <f t="shared" si="1"/>
        <v>85.8699688</v>
      </c>
      <c r="D129" s="98">
        <f>D$3*IF((El_mricxveli!F129-El_mricxveli!E129)&gt;0,(El_mricxveli!F129-El_mricxveli!E129),0)</f>
        <v>22.8614852</v>
      </c>
      <c r="E129" s="98">
        <f>E$3*IF((El_mricxveli!G129-El_mricxveli!F129)&gt;0,(El_mricxveli!G129-El_mricxveli!F129),0)</f>
        <v>43.213783</v>
      </c>
      <c r="F129" s="98">
        <f>F$3*IF((El_mricxveli!H129-El_mricxveli!G129)&gt;0,(El_mricxveli!H129-El_mricxveli!G129),0)</f>
        <v>19.7947006</v>
      </c>
      <c r="G129" s="98">
        <f>G$3*IF((El_mricxveli!I129-El_mricxveli!H129)&gt;0,(El_mricxveli!I129-El_mricxveli!H129),0)</f>
        <v>0</v>
      </c>
      <c r="H129" s="98">
        <f>H$3*IF((El_mricxveli!J129-El_mricxveli!I129)&gt;0,(El_mricxveli!J129-El_mricxveli!I129),0)</f>
        <v>0</v>
      </c>
      <c r="I129" s="98">
        <f>I$3*IF((El_mricxveli!K129-El_mricxveli!J129)&gt;0,(El_mricxveli!K129-El_mricxveli!J129),0)</f>
        <v>0</v>
      </c>
      <c r="J129" s="98">
        <f>J$3*IF((El_mricxveli!L129-El_mricxveli!K129)&gt;0,(El_mricxveli!L129-El_mricxveli!K129),0)</f>
        <v>0</v>
      </c>
      <c r="K129" s="98">
        <f>K$3*IF((El_mricxveli!M129-El_mricxveli!L129)&gt;0,(El_mricxveli!M129-El_mricxveli!L129),0)</f>
        <v>0</v>
      </c>
      <c r="L129" s="98">
        <f>L$3*IF((El_mricxveli!N129-El_mricxveli!M129)&gt;0,(El_mricxveli!N129-El_mricxveli!M129),0)</f>
        <v>0</v>
      </c>
      <c r="M129" s="98">
        <f>M$3*IF((El_mricxveli!O129-El_mricxveli!N129)&gt;0,(El_mricxveli!O129-El_mricxveli!N129),0)</f>
        <v>0</v>
      </c>
      <c r="N129" s="98">
        <f>N$3*IF((El_mricxveli!P129-El_mricxveli!O129)&gt;0,(El_mricxveli!P129-El_mricxveli!O129),0)</f>
        <v>0</v>
      </c>
      <c r="O129" s="98">
        <f>O$3*IF((El_mricxveli!Q129-El_mricxveli!P129)&gt;0,(El_mricxveli!Q129-El_mricxveli!P129),0)</f>
        <v>0</v>
      </c>
    </row>
    <row r="130" spans="1:15" ht="15" thickBot="1">
      <c r="A130" s="4">
        <f>Davalianeba!A130</f>
        <v>520</v>
      </c>
      <c r="B130" s="43" t="str">
        <f>Davalianeba!B130</f>
        <v>თ.სეფერთელეძე-გუნცაძე</v>
      </c>
      <c r="C130" s="26">
        <f t="shared" si="1"/>
        <v>0</v>
      </c>
      <c r="D130" s="98">
        <f>D$3*IF((El_mricxveli!F130-El_mricxveli!E130)&gt;0,(El_mricxveli!F130-El_mricxveli!E130),0)</f>
        <v>0</v>
      </c>
      <c r="E130" s="98">
        <f>E$3*IF((El_mricxveli!G130-El_mricxveli!F130)&gt;0,(El_mricxveli!G130-El_mricxveli!F130),0)</f>
        <v>0</v>
      </c>
      <c r="F130" s="98">
        <f>F$3*IF((El_mricxveli!H130-El_mricxveli!G130)&gt;0,(El_mricxveli!H130-El_mricxveli!G130),0)</f>
        <v>0</v>
      </c>
      <c r="G130" s="98">
        <f>G$3*IF((El_mricxveli!I130-El_mricxveli!H130)&gt;0,(El_mricxveli!I130-El_mricxveli!H130),0)</f>
        <v>0</v>
      </c>
      <c r="H130" s="98">
        <f>H$3*IF((El_mricxveli!J130-El_mricxveli!I130)&gt;0,(El_mricxveli!J130-El_mricxveli!I130),0)</f>
        <v>0</v>
      </c>
      <c r="I130" s="98">
        <f>I$3*IF((El_mricxveli!K130-El_mricxveli!J130)&gt;0,(El_mricxveli!K130-El_mricxveli!J130),0)</f>
        <v>0</v>
      </c>
      <c r="J130" s="98">
        <f>J$3*IF((El_mricxveli!L130-El_mricxveli!K130)&gt;0,(El_mricxveli!L130-El_mricxveli!K130),0)</f>
        <v>0</v>
      </c>
      <c r="K130" s="98">
        <f>K$3*IF((El_mricxveli!M130-El_mricxveli!L130)&gt;0,(El_mricxveli!M130-El_mricxveli!L130),0)</f>
        <v>0</v>
      </c>
      <c r="L130" s="98">
        <f>L$3*IF((El_mricxveli!N130-El_mricxveli!M130)&gt;0,(El_mricxveli!N130-El_mricxveli!M130),0)</f>
        <v>0</v>
      </c>
      <c r="M130" s="98">
        <f>M$3*IF((El_mricxveli!O130-El_mricxveli!N130)&gt;0,(El_mricxveli!O130-El_mricxveli!N130),0)</f>
        <v>0</v>
      </c>
      <c r="N130" s="98">
        <f>N$3*IF((El_mricxveli!P130-El_mricxveli!O130)&gt;0,(El_mricxveli!P130-El_mricxveli!O130),0)</f>
        <v>0</v>
      </c>
      <c r="O130" s="98">
        <f>O$3*IF((El_mricxveli!Q130-El_mricxveli!P130)&gt;0,(El_mricxveli!Q130-El_mricxveli!P130),0)</f>
        <v>0</v>
      </c>
    </row>
    <row r="131" spans="1:15" ht="15" thickBot="1">
      <c r="A131" s="4">
        <f>Davalianeba!A131</f>
        <v>521</v>
      </c>
      <c r="B131" s="43" t="str">
        <f>Davalianeba!B131</f>
        <v>მ.ასათიანი</v>
      </c>
      <c r="C131" s="26">
        <f t="shared" si="1"/>
        <v>15.8915202</v>
      </c>
      <c r="D131" s="98">
        <f>D$3*IF((El_mricxveli!F131-El_mricxveli!E131)&gt;0,(El_mricxveli!F131-El_mricxveli!E131),0)</f>
        <v>12.545937</v>
      </c>
      <c r="E131" s="98">
        <f>E$3*IF((El_mricxveli!G131-El_mricxveli!F131)&gt;0,(El_mricxveli!G131-El_mricxveli!F131),0)</f>
        <v>3.3455832</v>
      </c>
      <c r="F131" s="98">
        <f>F$3*IF((El_mricxveli!H131-El_mricxveli!G131)&gt;0,(El_mricxveli!H131-El_mricxveli!G131),0)</f>
        <v>0</v>
      </c>
      <c r="G131" s="98">
        <f>G$3*IF((El_mricxveli!I131-El_mricxveli!H131)&gt;0,(El_mricxveli!I131-El_mricxveli!H131),0)</f>
        <v>0</v>
      </c>
      <c r="H131" s="98">
        <f>H$3*IF((El_mricxveli!J131-El_mricxveli!I131)&gt;0,(El_mricxveli!J131-El_mricxveli!I131),0)</f>
        <v>0</v>
      </c>
      <c r="I131" s="98">
        <f>I$3*IF((El_mricxveli!K131-El_mricxveli!J131)&gt;0,(El_mricxveli!K131-El_mricxveli!J131),0)</f>
        <v>0</v>
      </c>
      <c r="J131" s="98">
        <f>J$3*IF((El_mricxveli!L131-El_mricxveli!K131)&gt;0,(El_mricxveli!L131-El_mricxveli!K131),0)</f>
        <v>0</v>
      </c>
      <c r="K131" s="98">
        <f>K$3*IF((El_mricxveli!M131-El_mricxveli!L131)&gt;0,(El_mricxveli!M131-El_mricxveli!L131),0)</f>
        <v>0</v>
      </c>
      <c r="L131" s="98">
        <f>L$3*IF((El_mricxveli!N131-El_mricxveli!M131)&gt;0,(El_mricxveli!N131-El_mricxveli!M131),0)</f>
        <v>0</v>
      </c>
      <c r="M131" s="98">
        <f>M$3*IF((El_mricxveli!O131-El_mricxveli!N131)&gt;0,(El_mricxveli!O131-El_mricxveli!N131),0)</f>
        <v>0</v>
      </c>
      <c r="N131" s="98">
        <f>N$3*IF((El_mricxveli!P131-El_mricxveli!O131)&gt;0,(El_mricxveli!P131-El_mricxveli!O131),0)</f>
        <v>0</v>
      </c>
      <c r="O131" s="98">
        <f>O$3*IF((El_mricxveli!Q131-El_mricxveli!P131)&gt;0,(El_mricxveli!Q131-El_mricxveli!P131),0)</f>
        <v>0</v>
      </c>
    </row>
    <row r="132" spans="1:15" ht="15" thickBot="1">
      <c r="A132" s="4">
        <f>Davalianeba!A132</f>
        <v>522</v>
      </c>
      <c r="B132" s="43" t="str">
        <f>Davalianeba!B132</f>
        <v>მ.კილაძე</v>
      </c>
      <c r="C132" s="26">
        <f t="shared" si="1"/>
        <v>15.0551244</v>
      </c>
      <c r="D132" s="98">
        <f>D$3*IF((El_mricxveli!F132-El_mricxveli!E132)&gt;0,(El_mricxveli!F132-El_mricxveli!E132),0)</f>
        <v>3.0667846</v>
      </c>
      <c r="E132" s="98">
        <f>E$3*IF((El_mricxveli!G132-El_mricxveli!F132)&gt;0,(El_mricxveli!G132-El_mricxveli!F132),0)</f>
        <v>11.9883398</v>
      </c>
      <c r="F132" s="98">
        <f>F$3*IF((El_mricxveli!H132-El_mricxveli!G132)&gt;0,(El_mricxveli!H132-El_mricxveli!G132),0)</f>
        <v>0</v>
      </c>
      <c r="G132" s="98">
        <f>G$3*IF((El_mricxveli!I132-El_mricxveli!H132)&gt;0,(El_mricxveli!I132-El_mricxveli!H132),0)</f>
        <v>0</v>
      </c>
      <c r="H132" s="98">
        <f>H$3*IF((El_mricxveli!J132-El_mricxveli!I132)&gt;0,(El_mricxveli!J132-El_mricxveli!I132),0)</f>
        <v>0</v>
      </c>
      <c r="I132" s="98">
        <f>I$3*IF((El_mricxveli!K132-El_mricxveli!J132)&gt;0,(El_mricxveli!K132-El_mricxveli!J132),0)</f>
        <v>0</v>
      </c>
      <c r="J132" s="98">
        <f>J$3*IF((El_mricxveli!L132-El_mricxveli!K132)&gt;0,(El_mricxveli!L132-El_mricxveli!K132),0)</f>
        <v>0</v>
      </c>
      <c r="K132" s="98">
        <f>K$3*IF((El_mricxveli!M132-El_mricxveli!L132)&gt;0,(El_mricxveli!M132-El_mricxveli!L132),0)</f>
        <v>0</v>
      </c>
      <c r="L132" s="98">
        <f>L$3*IF((El_mricxveli!N132-El_mricxveli!M132)&gt;0,(El_mricxveli!N132-El_mricxveli!M132),0)</f>
        <v>0</v>
      </c>
      <c r="M132" s="98">
        <f>M$3*IF((El_mricxveli!O132-El_mricxveli!N132)&gt;0,(El_mricxveli!O132-El_mricxveli!N132),0)</f>
        <v>0</v>
      </c>
      <c r="N132" s="98">
        <f>N$3*IF((El_mricxveli!P132-El_mricxveli!O132)&gt;0,(El_mricxveli!P132-El_mricxveli!O132),0)</f>
        <v>0</v>
      </c>
      <c r="O132" s="98">
        <f>O$3*IF((El_mricxveli!Q132-El_mricxveli!P132)&gt;0,(El_mricxveli!Q132-El_mricxveli!P132),0)</f>
        <v>0</v>
      </c>
    </row>
    <row r="133" spans="1:15" ht="15" thickBot="1">
      <c r="A133" s="4">
        <f>Davalianeba!A133</f>
        <v>523</v>
      </c>
      <c r="B133" s="43" t="str">
        <f>Davalianeba!B133</f>
        <v>ნ.ჯანელიძე</v>
      </c>
      <c r="C133" s="26">
        <f t="shared" si="1"/>
        <v>157.52120900000003</v>
      </c>
      <c r="D133" s="98">
        <f>D$3*IF((El_mricxveli!F133-El_mricxveli!E133)&gt;0,(El_mricxveli!F133-El_mricxveli!E133),0)</f>
        <v>134.9385224</v>
      </c>
      <c r="E133" s="98">
        <f>E$3*IF((El_mricxveli!G133-El_mricxveli!F133)&gt;0,(El_mricxveli!G133-El_mricxveli!F133),0)</f>
        <v>14.4975272</v>
      </c>
      <c r="F133" s="98">
        <f>F$3*IF((El_mricxveli!H133-El_mricxveli!G133)&gt;0,(El_mricxveli!H133-El_mricxveli!G133),0)</f>
        <v>8.0851594</v>
      </c>
      <c r="G133" s="98">
        <f>G$3*IF((El_mricxveli!I133-El_mricxveli!H133)&gt;0,(El_mricxveli!I133-El_mricxveli!H133),0)</f>
        <v>0</v>
      </c>
      <c r="H133" s="98">
        <f>H$3*IF((El_mricxveli!J133-El_mricxveli!I133)&gt;0,(El_mricxveli!J133-El_mricxveli!I133),0)</f>
        <v>0</v>
      </c>
      <c r="I133" s="98">
        <f>I$3*IF((El_mricxveli!K133-El_mricxveli!J133)&gt;0,(El_mricxveli!K133-El_mricxveli!J133),0)</f>
        <v>0</v>
      </c>
      <c r="J133" s="98">
        <f>J$3*IF((El_mricxveli!L133-El_mricxveli!K133)&gt;0,(El_mricxveli!L133-El_mricxveli!K133),0)</f>
        <v>0</v>
      </c>
      <c r="K133" s="98">
        <f>K$3*IF((El_mricxveli!M133-El_mricxveli!L133)&gt;0,(El_mricxveli!M133-El_mricxveli!L133),0)</f>
        <v>0</v>
      </c>
      <c r="L133" s="98">
        <f>L$3*IF((El_mricxveli!N133-El_mricxveli!M133)&gt;0,(El_mricxveli!N133-El_mricxveli!M133),0)</f>
        <v>0</v>
      </c>
      <c r="M133" s="98">
        <f>M$3*IF((El_mricxveli!O133-El_mricxveli!N133)&gt;0,(El_mricxveli!O133-El_mricxveli!N133),0)</f>
        <v>0</v>
      </c>
      <c r="N133" s="98">
        <f>N$3*IF((El_mricxveli!P133-El_mricxveli!O133)&gt;0,(El_mricxveli!P133-El_mricxveli!O133),0)</f>
        <v>0</v>
      </c>
      <c r="O133" s="98">
        <f>O$3*IF((El_mricxveli!Q133-El_mricxveli!P133)&gt;0,(El_mricxveli!Q133-El_mricxveli!P133),0)</f>
        <v>0</v>
      </c>
    </row>
    <row r="134" spans="1:15" ht="15" thickBot="1">
      <c r="A134" s="4">
        <f>Davalianeba!A134</f>
        <v>524</v>
      </c>
      <c r="B134" s="43" t="str">
        <f>Davalianeba!B134</f>
        <v>qeTiSvili i</v>
      </c>
      <c r="C134" s="26">
        <f t="shared" si="1"/>
        <v>0</v>
      </c>
      <c r="D134" s="98">
        <f>D$3*IF((El_mricxveli!F134-El_mricxveli!E134)&gt;0,(El_mricxveli!F134-El_mricxveli!E134),0)</f>
        <v>0</v>
      </c>
      <c r="E134" s="98">
        <f>E$3*IF((El_mricxveli!G134-El_mricxveli!F134)&gt;0,(El_mricxveli!G134-El_mricxveli!F134),0)</f>
        <v>0</v>
      </c>
      <c r="F134" s="98">
        <f>F$3*IF((El_mricxveli!H134-El_mricxveli!G134)&gt;0,(El_mricxveli!H134-El_mricxveli!G134),0)</f>
        <v>0</v>
      </c>
      <c r="G134" s="98">
        <f>G$3*IF((El_mricxveli!I134-El_mricxveli!H134)&gt;0,(El_mricxveli!I134-El_mricxveli!H134),0)</f>
        <v>0</v>
      </c>
      <c r="H134" s="98">
        <f>H$3*IF((El_mricxveli!J134-El_mricxveli!I134)&gt;0,(El_mricxveli!J134-El_mricxveli!I134),0)</f>
        <v>0</v>
      </c>
      <c r="I134" s="98">
        <f>I$3*IF((El_mricxveli!K134-El_mricxveli!J134)&gt;0,(El_mricxveli!K134-El_mricxveli!J134),0)</f>
        <v>0</v>
      </c>
      <c r="J134" s="98">
        <f>J$3*IF((El_mricxveli!L134-El_mricxveli!K134)&gt;0,(El_mricxveli!L134-El_mricxveli!K134),0)</f>
        <v>0</v>
      </c>
      <c r="K134" s="98">
        <f>K$3*IF((El_mricxveli!M134-El_mricxveli!L134)&gt;0,(El_mricxveli!M134-El_mricxveli!L134),0)</f>
        <v>0</v>
      </c>
      <c r="L134" s="98">
        <f>L$3*IF((El_mricxveli!N134-El_mricxveli!M134)&gt;0,(El_mricxveli!N134-El_mricxveli!M134),0)</f>
        <v>0</v>
      </c>
      <c r="M134" s="98">
        <f>M$3*IF((El_mricxveli!O134-El_mricxveli!N134)&gt;0,(El_mricxveli!O134-El_mricxveli!N134),0)</f>
        <v>0</v>
      </c>
      <c r="N134" s="98">
        <f>N$3*IF((El_mricxveli!P134-El_mricxveli!O134)&gt;0,(El_mricxveli!P134-El_mricxveli!O134),0)</f>
        <v>0</v>
      </c>
      <c r="O134" s="98">
        <f>O$3*IF((El_mricxveli!Q134-El_mricxveli!P134)&gt;0,(El_mricxveli!Q134-El_mricxveli!P134),0)</f>
        <v>0</v>
      </c>
    </row>
    <row r="135" spans="1:15" ht="15" thickBot="1">
      <c r="A135" s="4">
        <f>Davalianeba!A135</f>
        <v>525</v>
      </c>
      <c r="B135" s="43" t="str">
        <f>Davalianeba!B135</f>
        <v>ხოლუაშვილი ი</v>
      </c>
      <c r="C135" s="26">
        <f t="shared" si="1"/>
        <v>17.5643118</v>
      </c>
      <c r="D135" s="98">
        <f>D$3*IF((El_mricxveli!F135-El_mricxveli!E135)&gt;0,(El_mricxveli!F135-El_mricxveli!E135),0)</f>
        <v>0</v>
      </c>
      <c r="E135" s="98">
        <f>E$3*IF((El_mricxveli!G135-El_mricxveli!F135)&gt;0,(El_mricxveli!G135-El_mricxveli!F135),0)</f>
        <v>17.5643118</v>
      </c>
      <c r="F135" s="98">
        <f>F$3*IF((El_mricxveli!H135-El_mricxveli!G135)&gt;0,(El_mricxveli!H135-El_mricxveli!G135),0)</f>
        <v>0</v>
      </c>
      <c r="G135" s="98">
        <f>G$3*IF((El_mricxveli!I135-El_mricxveli!H135)&gt;0,(El_mricxveli!I135-El_mricxveli!H135),0)</f>
        <v>0</v>
      </c>
      <c r="H135" s="98">
        <f>H$3*IF((El_mricxveli!J135-El_mricxveli!I135)&gt;0,(El_mricxveli!J135-El_mricxveli!I135),0)</f>
        <v>0</v>
      </c>
      <c r="I135" s="98">
        <f>I$3*IF((El_mricxveli!K135-El_mricxveli!J135)&gt;0,(El_mricxveli!K135-El_mricxveli!J135),0)</f>
        <v>0</v>
      </c>
      <c r="J135" s="98">
        <f>J$3*IF((El_mricxveli!L135-El_mricxveli!K135)&gt;0,(El_mricxveli!L135-El_mricxveli!K135),0)</f>
        <v>0</v>
      </c>
      <c r="K135" s="98">
        <f>K$3*IF((El_mricxveli!M135-El_mricxveli!L135)&gt;0,(El_mricxveli!M135-El_mricxveli!L135),0)</f>
        <v>0</v>
      </c>
      <c r="L135" s="98">
        <f>L$3*IF((El_mricxveli!N135-El_mricxveli!M135)&gt;0,(El_mricxveli!N135-El_mricxveli!M135),0)</f>
        <v>0</v>
      </c>
      <c r="M135" s="98">
        <f>M$3*IF((El_mricxveli!O135-El_mricxveli!N135)&gt;0,(El_mricxveli!O135-El_mricxveli!N135),0)</f>
        <v>0</v>
      </c>
      <c r="N135" s="98">
        <f>N$3*IF((El_mricxveli!P135-El_mricxveli!O135)&gt;0,(El_mricxveli!P135-El_mricxveli!O135),0)</f>
        <v>0</v>
      </c>
      <c r="O135" s="98">
        <f>O$3*IF((El_mricxveli!Q135-El_mricxveli!P135)&gt;0,(El_mricxveli!Q135-El_mricxveli!P135),0)</f>
        <v>0</v>
      </c>
    </row>
    <row r="136" spans="1:15" ht="15" thickBot="1">
      <c r="A136" s="4">
        <f>Davalianeba!A136</f>
        <v>526</v>
      </c>
      <c r="B136" s="43" t="str">
        <f>Davalianeba!B136</f>
        <v>ი.ჯინჭველაძე</v>
      </c>
      <c r="C136" s="26">
        <f t="shared" si="1"/>
        <v>0</v>
      </c>
      <c r="D136" s="98">
        <f>D$3*IF((El_mricxveli!F136-El_mricxveli!E136)&gt;0,(El_mricxveli!F136-El_mricxveli!E136),0)</f>
        <v>0</v>
      </c>
      <c r="E136" s="98">
        <f>E$3*IF((El_mricxveli!G136-El_mricxveli!F136)&gt;0,(El_mricxveli!G136-El_mricxveli!F136),0)</f>
        <v>0</v>
      </c>
      <c r="F136" s="98">
        <f>F$3*IF((El_mricxveli!H136-El_mricxveli!G136)&gt;0,(El_mricxveli!H136-El_mricxveli!G136),0)</f>
        <v>0</v>
      </c>
      <c r="G136" s="98">
        <f>G$3*IF((El_mricxveli!I136-El_mricxveli!H136)&gt;0,(El_mricxveli!I136-El_mricxveli!H136),0)</f>
        <v>0</v>
      </c>
      <c r="H136" s="98">
        <f>H$3*IF((El_mricxveli!J136-El_mricxveli!I136)&gt;0,(El_mricxveli!J136-El_mricxveli!I136),0)</f>
        <v>0</v>
      </c>
      <c r="I136" s="98">
        <f>I$3*IF((El_mricxveli!K136-El_mricxveli!J136)&gt;0,(El_mricxveli!K136-El_mricxveli!J136),0)</f>
        <v>0</v>
      </c>
      <c r="J136" s="98">
        <f>J$3*IF((El_mricxveli!L136-El_mricxveli!K136)&gt;0,(El_mricxveli!L136-El_mricxveli!K136),0)</f>
        <v>0</v>
      </c>
      <c r="K136" s="98">
        <f>K$3*IF((El_mricxveli!M136-El_mricxveli!L136)&gt;0,(El_mricxveli!M136-El_mricxveli!L136),0)</f>
        <v>0</v>
      </c>
      <c r="L136" s="98">
        <f>L$3*IF((El_mricxveli!N136-El_mricxveli!M136)&gt;0,(El_mricxveli!N136-El_mricxveli!M136),0)</f>
        <v>0</v>
      </c>
      <c r="M136" s="98">
        <f>M$3*IF((El_mricxveli!O136-El_mricxveli!N136)&gt;0,(El_mricxveli!O136-El_mricxveli!N136),0)</f>
        <v>0</v>
      </c>
      <c r="N136" s="98">
        <f>N$3*IF((El_mricxveli!P136-El_mricxveli!O136)&gt;0,(El_mricxveli!P136-El_mricxveli!O136),0)</f>
        <v>0</v>
      </c>
      <c r="O136" s="98">
        <f>O$3*IF((El_mricxveli!Q136-El_mricxveli!P136)&gt;0,(El_mricxveli!Q136-El_mricxveli!P136),0)</f>
        <v>0</v>
      </c>
    </row>
    <row r="137" spans="1:15" ht="15" thickBot="1">
      <c r="A137" s="4">
        <f>Davalianeba!A137</f>
        <v>527</v>
      </c>
      <c r="B137" s="43" t="str">
        <f>Davalianeba!B137</f>
        <v>თ.ოდიშარია</v>
      </c>
      <c r="C137" s="26">
        <f aca="true" t="shared" si="2" ref="C137:C149">SUM(D137:O137)</f>
        <v>11.4307426</v>
      </c>
      <c r="D137" s="98">
        <f>D$3*IF((El_mricxveli!F137-El_mricxveli!E137)&gt;0,(El_mricxveli!F137-El_mricxveli!E137),0)</f>
        <v>5.8547706</v>
      </c>
      <c r="E137" s="98">
        <f>E$3*IF((El_mricxveli!G137-El_mricxveli!F137)&gt;0,(El_mricxveli!G137-El_mricxveli!F137),0)</f>
        <v>1.393993</v>
      </c>
      <c r="F137" s="98">
        <f>F$3*IF((El_mricxveli!H137-El_mricxveli!G137)&gt;0,(El_mricxveli!H137-El_mricxveli!G137),0)</f>
        <v>4.181979</v>
      </c>
      <c r="G137" s="98">
        <f>G$3*IF((El_mricxveli!I137-El_mricxveli!H137)&gt;0,(El_mricxveli!I137-El_mricxveli!H137),0)</f>
        <v>0</v>
      </c>
      <c r="H137" s="98">
        <f>H$3*IF((El_mricxveli!J137-El_mricxveli!I137)&gt;0,(El_mricxveli!J137-El_mricxveli!I137),0)</f>
        <v>0</v>
      </c>
      <c r="I137" s="98">
        <f>I$3*IF((El_mricxveli!K137-El_mricxveli!J137)&gt;0,(El_mricxveli!K137-El_mricxveli!J137),0)</f>
        <v>0</v>
      </c>
      <c r="J137" s="98">
        <f>J$3*IF((El_mricxveli!L137-El_mricxveli!K137)&gt;0,(El_mricxveli!L137-El_mricxveli!K137),0)</f>
        <v>0</v>
      </c>
      <c r="K137" s="98">
        <f>K$3*IF((El_mricxveli!M137-El_mricxveli!L137)&gt;0,(El_mricxveli!M137-El_mricxveli!L137),0)</f>
        <v>0</v>
      </c>
      <c r="L137" s="98">
        <f>L$3*IF((El_mricxveli!N137-El_mricxveli!M137)&gt;0,(El_mricxveli!N137-El_mricxveli!M137),0)</f>
        <v>0</v>
      </c>
      <c r="M137" s="98">
        <f>M$3*IF((El_mricxveli!O137-El_mricxveli!N137)&gt;0,(El_mricxveli!O137-El_mricxveli!N137),0)</f>
        <v>0</v>
      </c>
      <c r="N137" s="98">
        <f>N$3*IF((El_mricxveli!P137-El_mricxveli!O137)&gt;0,(El_mricxveli!P137-El_mricxveli!O137),0)</f>
        <v>0</v>
      </c>
      <c r="O137" s="98">
        <f>O$3*IF((El_mricxveli!Q137-El_mricxveli!P137)&gt;0,(El_mricxveli!Q137-El_mricxveli!P137),0)</f>
        <v>0</v>
      </c>
    </row>
    <row r="138" spans="1:15" ht="15" thickBot="1">
      <c r="A138" s="4">
        <f>Davalianeba!A138</f>
        <v>528</v>
      </c>
      <c r="B138" s="43" t="str">
        <f>Davalianeba!B138</f>
        <v>ს.მეგენეიშვილი</v>
      </c>
      <c r="C138" s="26">
        <f t="shared" si="2"/>
        <v>29.8314502</v>
      </c>
      <c r="D138" s="98">
        <f>D$3*IF((El_mricxveli!F138-El_mricxveli!E138)&gt;0,(El_mricxveli!F138-El_mricxveli!E138),0)</f>
        <v>14.7763258</v>
      </c>
      <c r="E138" s="98">
        <f>E$3*IF((El_mricxveli!G138-El_mricxveli!F138)&gt;0,(El_mricxveli!G138-El_mricxveli!F138),0)</f>
        <v>9.4791524</v>
      </c>
      <c r="F138" s="98">
        <f>F$3*IF((El_mricxveli!H138-El_mricxveli!G138)&gt;0,(El_mricxveli!H138-El_mricxveli!G138),0)</f>
        <v>5.575972</v>
      </c>
      <c r="G138" s="98">
        <f>G$3*IF((El_mricxveli!I138-El_mricxveli!H138)&gt;0,(El_mricxveli!I138-El_mricxveli!H138),0)</f>
        <v>0</v>
      </c>
      <c r="H138" s="98">
        <f>H$3*IF((El_mricxveli!J138-El_mricxveli!I138)&gt;0,(El_mricxveli!J138-El_mricxveli!I138),0)</f>
        <v>0</v>
      </c>
      <c r="I138" s="98">
        <f>I$3*IF((El_mricxveli!K138-El_mricxveli!J138)&gt;0,(El_mricxveli!K138-El_mricxveli!J138),0)</f>
        <v>0</v>
      </c>
      <c r="J138" s="98">
        <f>J$3*IF((El_mricxveli!L138-El_mricxveli!K138)&gt;0,(El_mricxveli!L138-El_mricxveli!K138),0)</f>
        <v>0</v>
      </c>
      <c r="K138" s="98">
        <f>K$3*IF((El_mricxveli!M138-El_mricxveli!L138)&gt;0,(El_mricxveli!M138-El_mricxveli!L138),0)</f>
        <v>0</v>
      </c>
      <c r="L138" s="98">
        <f>L$3*IF((El_mricxveli!N138-El_mricxveli!M138)&gt;0,(El_mricxveli!N138-El_mricxveli!M138),0)</f>
        <v>0</v>
      </c>
      <c r="M138" s="98">
        <f>M$3*IF((El_mricxveli!O138-El_mricxveli!N138)&gt;0,(El_mricxveli!O138-El_mricxveli!N138),0)</f>
        <v>0</v>
      </c>
      <c r="N138" s="98">
        <f>N$3*IF((El_mricxveli!P138-El_mricxveli!O138)&gt;0,(El_mricxveli!P138-El_mricxveli!O138),0)</f>
        <v>0</v>
      </c>
      <c r="O138" s="98">
        <f>O$3*IF((El_mricxveli!Q138-El_mricxveli!P138)&gt;0,(El_mricxveli!Q138-El_mricxveli!P138),0)</f>
        <v>0</v>
      </c>
    </row>
    <row r="139" spans="1:15" ht="15" thickBot="1">
      <c r="A139" s="4">
        <f>Davalianeba!A139</f>
        <v>529</v>
      </c>
      <c r="B139" s="43" t="str">
        <f>Davalianeba!B139</f>
        <v>მ.პაპიძე</v>
      </c>
      <c r="C139" s="26">
        <f t="shared" si="2"/>
        <v>301.9388838</v>
      </c>
      <c r="D139" s="98">
        <f>D$3*IF((El_mricxveli!F139-El_mricxveli!E139)&gt;0,(El_mricxveli!F139-El_mricxveli!E139),0)</f>
        <v>93.6763296</v>
      </c>
      <c r="E139" s="98">
        <f>E$3*IF((El_mricxveli!G139-El_mricxveli!F139)&gt;0,(El_mricxveli!G139-El_mricxveli!F139),0)</f>
        <v>114.307426</v>
      </c>
      <c r="F139" s="98">
        <f>F$3*IF((El_mricxveli!H139-El_mricxveli!G139)&gt;0,(El_mricxveli!H139-El_mricxveli!G139),0)</f>
        <v>93.9551282</v>
      </c>
      <c r="G139" s="98">
        <f>G$3*IF((El_mricxveli!I139-El_mricxveli!H139)&gt;0,(El_mricxveli!I139-El_mricxveli!H139),0)</f>
        <v>0</v>
      </c>
      <c r="H139" s="98">
        <f>H$3*IF((El_mricxveli!J139-El_mricxveli!I139)&gt;0,(El_mricxveli!J139-El_mricxveli!I139),0)</f>
        <v>0</v>
      </c>
      <c r="I139" s="98">
        <f>I$3*IF((El_mricxveli!K139-El_mricxveli!J139)&gt;0,(El_mricxveli!K139-El_mricxveli!J139),0)</f>
        <v>0</v>
      </c>
      <c r="J139" s="98">
        <f>J$3*IF((El_mricxveli!L139-El_mricxveli!K139)&gt;0,(El_mricxveli!L139-El_mricxveli!K139),0)</f>
        <v>0</v>
      </c>
      <c r="K139" s="98">
        <f>K$3*IF((El_mricxveli!M139-El_mricxveli!L139)&gt;0,(El_mricxveli!M139-El_mricxveli!L139),0)</f>
        <v>0</v>
      </c>
      <c r="L139" s="98">
        <f>L$3*IF((El_mricxveli!N139-El_mricxveli!M139)&gt;0,(El_mricxveli!N139-El_mricxveli!M139),0)</f>
        <v>0</v>
      </c>
      <c r="M139" s="98">
        <f>M$3*IF((El_mricxveli!O139-El_mricxveli!N139)&gt;0,(El_mricxveli!O139-El_mricxveli!N139),0)</f>
        <v>0</v>
      </c>
      <c r="N139" s="98">
        <f>N$3*IF((El_mricxveli!P139-El_mricxveli!O139)&gt;0,(El_mricxveli!P139-El_mricxveli!O139),0)</f>
        <v>0</v>
      </c>
      <c r="O139" s="98">
        <f>O$3*IF((El_mricxveli!Q139-El_mricxveli!P139)&gt;0,(El_mricxveli!Q139-El_mricxveli!P139),0)</f>
        <v>0</v>
      </c>
    </row>
    <row r="140" spans="1:15" ht="15" thickBot="1">
      <c r="A140" s="4">
        <f>Davalianeba!A140</f>
        <v>530</v>
      </c>
      <c r="B140" s="43" t="str">
        <f>Davalianeba!B140</f>
        <v>ნ.ბერიძე</v>
      </c>
      <c r="C140" s="26">
        <f t="shared" si="2"/>
        <v>153.0604314</v>
      </c>
      <c r="D140" s="98">
        <f>D$3*IF((El_mricxveli!F140-El_mricxveli!E140)&gt;0,(El_mricxveli!F140-El_mricxveli!E140),0)</f>
        <v>100.6462946</v>
      </c>
      <c r="E140" s="98">
        <f>E$3*IF((El_mricxveli!G140-El_mricxveli!F140)&gt;0,(El_mricxveli!G140-El_mricxveli!F140),0)</f>
        <v>38.7530054</v>
      </c>
      <c r="F140" s="98">
        <f>F$3*IF((El_mricxveli!H140-El_mricxveli!G140)&gt;0,(El_mricxveli!H140-El_mricxveli!G140),0)</f>
        <v>13.6611314</v>
      </c>
      <c r="G140" s="98">
        <f>G$3*IF((El_mricxveli!I140-El_mricxveli!H140)&gt;0,(El_mricxveli!I140-El_mricxveli!H140),0)</f>
        <v>0</v>
      </c>
      <c r="H140" s="98">
        <f>H$3*IF((El_mricxveli!J140-El_mricxveli!I140)&gt;0,(El_mricxveli!J140-El_mricxveli!I140),0)</f>
        <v>0</v>
      </c>
      <c r="I140" s="98">
        <f>I$3*IF((El_mricxveli!K140-El_mricxveli!J140)&gt;0,(El_mricxveli!K140-El_mricxveli!J140),0)</f>
        <v>0</v>
      </c>
      <c r="J140" s="98">
        <f>J$3*IF((El_mricxveli!L140-El_mricxveli!K140)&gt;0,(El_mricxveli!L140-El_mricxveli!K140),0)</f>
        <v>0</v>
      </c>
      <c r="K140" s="98">
        <f>K$3*IF((El_mricxveli!M140-El_mricxveli!L140)&gt;0,(El_mricxveli!M140-El_mricxveli!L140),0)</f>
        <v>0</v>
      </c>
      <c r="L140" s="98">
        <f>L$3*IF((El_mricxveli!N140-El_mricxveli!M140)&gt;0,(El_mricxveli!N140-El_mricxveli!M140),0)</f>
        <v>0</v>
      </c>
      <c r="M140" s="98">
        <f>M$3*IF((El_mricxveli!O140-El_mricxveli!N140)&gt;0,(El_mricxveli!O140-El_mricxveli!N140),0)</f>
        <v>0</v>
      </c>
      <c r="N140" s="98">
        <f>N$3*IF((El_mricxveli!P140-El_mricxveli!O140)&gt;0,(El_mricxveli!P140-El_mricxveli!O140),0)</f>
        <v>0</v>
      </c>
      <c r="O140" s="98">
        <f>O$3*IF((El_mricxveli!Q140-El_mricxveli!P140)&gt;0,(El_mricxveli!Q140-El_mricxveli!P140),0)</f>
        <v>0</v>
      </c>
    </row>
    <row r="141" spans="1:15" ht="15" thickBot="1">
      <c r="A141" s="4">
        <f>Davalianeba!A141</f>
        <v>531</v>
      </c>
      <c r="B141" s="43" t="str">
        <f>Davalianeba!B141</f>
        <v>ზ.ფავლენიშვილი</v>
      </c>
      <c r="C141" s="26">
        <f t="shared" si="2"/>
        <v>73.3240318</v>
      </c>
      <c r="D141" s="98">
        <f>D$3*IF((El_mricxveli!F141-El_mricxveli!E141)&gt;0,(El_mricxveli!F141-El_mricxveli!E141),0)</f>
        <v>27.87986</v>
      </c>
      <c r="E141" s="98">
        <f>E$3*IF((El_mricxveli!G141-El_mricxveli!F141)&gt;0,(El_mricxveli!G141-El_mricxveli!F141),0)</f>
        <v>28.9950544</v>
      </c>
      <c r="F141" s="98">
        <f>F$3*IF((El_mricxveli!H141-El_mricxveli!G141)&gt;0,(El_mricxveli!H141-El_mricxveli!G141),0)</f>
        <v>16.4491174</v>
      </c>
      <c r="G141" s="98">
        <f>G$3*IF((El_mricxveli!I141-El_mricxveli!H141)&gt;0,(El_mricxveli!I141-El_mricxveli!H141),0)</f>
        <v>0</v>
      </c>
      <c r="H141" s="98">
        <f>H$3*IF((El_mricxveli!J141-El_mricxveli!I141)&gt;0,(El_mricxveli!J141-El_mricxveli!I141),0)</f>
        <v>0</v>
      </c>
      <c r="I141" s="98">
        <f>I$3*IF((El_mricxveli!K141-El_mricxveli!J141)&gt;0,(El_mricxveli!K141-El_mricxveli!J141),0)</f>
        <v>0</v>
      </c>
      <c r="J141" s="98">
        <f>J$3*IF((El_mricxveli!L141-El_mricxveli!K141)&gt;0,(El_mricxveli!L141-El_mricxveli!K141),0)</f>
        <v>0</v>
      </c>
      <c r="K141" s="98">
        <f>K$3*IF((El_mricxveli!M141-El_mricxveli!L141)&gt;0,(El_mricxveli!M141-El_mricxveli!L141),0)</f>
        <v>0</v>
      </c>
      <c r="L141" s="98">
        <f>L$3*IF((El_mricxveli!N141-El_mricxveli!M141)&gt;0,(El_mricxveli!N141-El_mricxveli!M141),0)</f>
        <v>0</v>
      </c>
      <c r="M141" s="98">
        <f>M$3*IF((El_mricxveli!O141-El_mricxveli!N141)&gt;0,(El_mricxveli!O141-El_mricxveli!N141),0)</f>
        <v>0</v>
      </c>
      <c r="N141" s="98">
        <f>N$3*IF((El_mricxveli!P141-El_mricxveli!O141)&gt;0,(El_mricxveli!P141-El_mricxveli!O141),0)</f>
        <v>0</v>
      </c>
      <c r="O141" s="98">
        <f>O$3*IF((El_mricxveli!Q141-El_mricxveli!P141)&gt;0,(El_mricxveli!Q141-El_mricxveli!P141),0)</f>
        <v>0</v>
      </c>
    </row>
    <row r="142" spans="1:15" ht="15" thickBot="1">
      <c r="A142" s="4">
        <f>Davalianeba!A142</f>
        <v>532</v>
      </c>
      <c r="B142" s="43" t="str">
        <f>Davalianeba!B142</f>
        <v>თ.ბაკურიძე</v>
      </c>
      <c r="C142" s="26">
        <f t="shared" si="2"/>
        <v>24.813075400000002</v>
      </c>
      <c r="D142" s="98">
        <f>D$3*IF((El_mricxveli!F142-El_mricxveli!E142)&gt;0,(El_mricxveli!F142-El_mricxveli!E142),0)</f>
        <v>0</v>
      </c>
      <c r="E142" s="98">
        <f>E$3*IF((El_mricxveli!G142-El_mricxveli!F142)&gt;0,(El_mricxveli!G142-El_mricxveli!F142),0)</f>
        <v>24.813075400000002</v>
      </c>
      <c r="F142" s="98">
        <f>F$3*IF((El_mricxveli!H142-El_mricxveli!G142)&gt;0,(El_mricxveli!H142-El_mricxveli!G142),0)</f>
        <v>0</v>
      </c>
      <c r="G142" s="98">
        <f>G$3*IF((El_mricxveli!I142-El_mricxveli!H142)&gt;0,(El_mricxveli!I142-El_mricxveli!H142),0)</f>
        <v>0</v>
      </c>
      <c r="H142" s="98">
        <f>H$3*IF((El_mricxveli!J142-El_mricxveli!I142)&gt;0,(El_mricxveli!J142-El_mricxveli!I142),0)</f>
        <v>0</v>
      </c>
      <c r="I142" s="98">
        <f>I$3*IF((El_mricxveli!K142-El_mricxveli!J142)&gt;0,(El_mricxveli!K142-El_mricxveli!J142),0)</f>
        <v>0</v>
      </c>
      <c r="J142" s="98">
        <f>J$3*IF((El_mricxveli!L142-El_mricxveli!K142)&gt;0,(El_mricxveli!L142-El_mricxveli!K142),0)</f>
        <v>0</v>
      </c>
      <c r="K142" s="98">
        <f>K$3*IF((El_mricxveli!M142-El_mricxveli!L142)&gt;0,(El_mricxveli!M142-El_mricxveli!L142),0)</f>
        <v>0</v>
      </c>
      <c r="L142" s="98">
        <f>L$3*IF((El_mricxveli!N142-El_mricxveli!M142)&gt;0,(El_mricxveli!N142-El_mricxveli!M142),0)</f>
        <v>0</v>
      </c>
      <c r="M142" s="98">
        <f>M$3*IF((El_mricxveli!O142-El_mricxveli!N142)&gt;0,(El_mricxveli!O142-El_mricxveli!N142),0)</f>
        <v>0</v>
      </c>
      <c r="N142" s="98">
        <f>N$3*IF((El_mricxveli!P142-El_mricxveli!O142)&gt;0,(El_mricxveli!P142-El_mricxveli!O142),0)</f>
        <v>0</v>
      </c>
      <c r="O142" s="98">
        <f>O$3*IF((El_mricxveli!Q142-El_mricxveli!P142)&gt;0,(El_mricxveli!Q142-El_mricxveli!P142),0)</f>
        <v>0</v>
      </c>
    </row>
    <row r="143" spans="1:15" ht="15" thickBot="1">
      <c r="A143" s="37" t="str">
        <f>Davalianeba!A143</f>
        <v> </v>
      </c>
      <c r="B143" s="47" t="str">
        <f>Davalianeba!B143</f>
        <v> </v>
      </c>
      <c r="C143" s="39">
        <f aca="true" t="shared" si="3" ref="C143:C148">SUM(D143:O143)</f>
        <v>0</v>
      </c>
      <c r="D143" s="98">
        <f>D$3*IF((El_mricxveli!F143-El_mricxveli!E143)&gt;0,(El_mricxveli!F143-El_mricxveli!E143),0)</f>
        <v>0</v>
      </c>
      <c r="E143" s="98">
        <f>E$3*IF((El_mricxveli!G143-El_mricxveli!F143)&gt;0,(El_mricxveli!G143-El_mricxveli!F143),0)</f>
        <v>0</v>
      </c>
      <c r="F143" s="98">
        <f>F$3*IF((El_mricxveli!H143-El_mricxveli!G143)&gt;0,(El_mricxveli!H143-El_mricxveli!G143),0)</f>
        <v>0</v>
      </c>
      <c r="G143" s="98">
        <f>G$3*IF((El_mricxveli!I143-El_mricxveli!H143)&gt;0,(El_mricxveli!I143-El_mricxveli!H143),0)</f>
        <v>0</v>
      </c>
      <c r="H143" s="98">
        <f>H$3*IF((El_mricxveli!J143-El_mricxveli!I143)&gt;0,(El_mricxveli!J143-El_mricxveli!I143),0)</f>
        <v>0</v>
      </c>
      <c r="I143" s="98">
        <f>I$3*IF((El_mricxveli!K143-El_mricxveli!J143)&gt;0,(El_mricxveli!K143-El_mricxveli!J143),0)</f>
        <v>0</v>
      </c>
      <c r="J143" s="98">
        <f>J$3*IF((El_mricxveli!L143-El_mricxveli!K143)&gt;0,(El_mricxveli!L143-El_mricxveli!K143),0)</f>
        <v>0</v>
      </c>
      <c r="K143" s="98">
        <f>K$3*IF((El_mricxveli!M143-El_mricxveli!L143)&gt;0,(El_mricxveli!M143-El_mricxveli!L143),0)</f>
        <v>0</v>
      </c>
      <c r="L143" s="98">
        <f>L$3*IF((El_mricxveli!N143-El_mricxveli!M143)&gt;0,(El_mricxveli!N143-El_mricxveli!M143),0)</f>
        <v>0</v>
      </c>
      <c r="M143" s="98">
        <f>M$3*IF((El_mricxveli!O143-El_mricxveli!N143)&gt;0,(El_mricxveli!O143-El_mricxveli!N143),0)</f>
        <v>0</v>
      </c>
      <c r="N143" s="98">
        <f>N$3*IF((El_mricxveli!P143-El_mricxveli!O143)&gt;0,(El_mricxveli!P143-El_mricxveli!O143),0)</f>
        <v>0</v>
      </c>
      <c r="O143" s="98">
        <f>O$3*IF((El_mricxveli!Q143-El_mricxveli!P143)&gt;0,(El_mricxveli!Q143-El_mricxveli!P143),0)</f>
        <v>0</v>
      </c>
    </row>
    <row r="144" spans="1:15" ht="15" thickBot="1">
      <c r="A144" s="63" t="str">
        <f>Davalianeba!A144</f>
        <v>kz 1</v>
      </c>
      <c r="B144" s="64" t="str">
        <f>Davalianeba!B144</f>
        <v>ბილაინი</v>
      </c>
      <c r="C144" s="61">
        <f t="shared" si="3"/>
        <v>2530.097295</v>
      </c>
      <c r="D144" s="98">
        <f>D$3*IF((El_mricxveli!F144-El_mricxveli!E144)&gt;0,(El_mricxveli!F144-El_mricxveli!E144),0)</f>
        <v>883.791562</v>
      </c>
      <c r="E144" s="98">
        <f>E$3*IF((El_mricxveli!G144-El_mricxveli!F144)&gt;0,(El_mricxveli!G144-El_mricxveli!F144),0)</f>
        <v>838.6261888</v>
      </c>
      <c r="F144" s="98">
        <f>F$3*IF((El_mricxveli!H144-El_mricxveli!G144)&gt;0,(El_mricxveli!H144-El_mricxveli!G144),0)</f>
        <v>807.6795442</v>
      </c>
      <c r="G144" s="98">
        <f>G$3*IF((El_mricxveli!I144-El_mricxveli!H144)&gt;0,(El_mricxveli!I144-El_mricxveli!H144),0)</f>
        <v>0</v>
      </c>
      <c r="H144" s="98">
        <f>H$3*IF((El_mricxveli!J144-El_mricxveli!I144)&gt;0,(El_mricxveli!J144-El_mricxveli!I144),0)</f>
        <v>0</v>
      </c>
      <c r="I144" s="98">
        <f>I$3*IF((El_mricxveli!K144-El_mricxveli!J144)&gt;0,(El_mricxveli!K144-El_mricxveli!J144),0)</f>
        <v>0</v>
      </c>
      <c r="J144" s="98">
        <f>J$3*IF((El_mricxveli!L144-El_mricxveli!K144)&gt;0,(El_mricxveli!L144-El_mricxveli!K144),0)</f>
        <v>0</v>
      </c>
      <c r="K144" s="98">
        <f>K$3*IF((El_mricxveli!M144-El_mricxveli!L144)&gt;0,(El_mricxveli!M144-El_mricxveli!L144),0)</f>
        <v>0</v>
      </c>
      <c r="L144" s="98">
        <f>L$3*IF((El_mricxveli!N144-El_mricxveli!M144)&gt;0,(El_mricxveli!N144-El_mricxveli!M144),0)</f>
        <v>0</v>
      </c>
      <c r="M144" s="98">
        <f>M$3*IF((El_mricxveli!O144-El_mricxveli!N144)&gt;0,(El_mricxveli!O144-El_mricxveli!N144),0)</f>
        <v>0</v>
      </c>
      <c r="N144" s="98">
        <f>N$3*IF((El_mricxveli!P144-El_mricxveli!O144)&gt;0,(El_mricxveli!P144-El_mricxveli!O144),0)</f>
        <v>0</v>
      </c>
      <c r="O144" s="98">
        <f>O$3*IF((El_mricxveli!Q144-El_mricxveli!P144)&gt;0,(El_mricxveli!Q144-El_mricxveli!P144),0)</f>
        <v>0</v>
      </c>
    </row>
    <row r="145" spans="1:15" ht="15" thickBot="1">
      <c r="A145" s="37" t="str">
        <f>Davalianeba!A145</f>
        <v>kz2</v>
      </c>
      <c r="B145" s="47">
        <f>Davalianeba!B145</f>
        <v>0</v>
      </c>
      <c r="C145" s="39">
        <f t="shared" si="3"/>
        <v>0</v>
      </c>
      <c r="D145" s="98">
        <f>D$3*IF((El_mricxveli!F145-El_mricxveli!E145)&gt;0,(El_mricxveli!F145-El_mricxveli!E145),0)</f>
        <v>0</v>
      </c>
      <c r="E145" s="98">
        <f>E$3*IF((El_mricxveli!G145-El_mricxveli!F145)&gt;0,(El_mricxveli!G145-El_mricxveli!F145),0)</f>
        <v>0</v>
      </c>
      <c r="F145" s="98">
        <f>F$3*IF((El_mricxveli!H145-El_mricxveli!G145)&gt;0,(El_mricxveli!H145-El_mricxveli!G145),0)</f>
        <v>0</v>
      </c>
      <c r="G145" s="98">
        <f>G$3*IF((El_mricxveli!I145-El_mricxveli!H145)&gt;0,(El_mricxveli!I145-El_mricxveli!H145),0)</f>
        <v>0</v>
      </c>
      <c r="H145" s="98">
        <f>H$3*IF((El_mricxveli!J145-El_mricxveli!I145)&gt;0,(El_mricxveli!J145-El_mricxveli!I145),0)</f>
        <v>0</v>
      </c>
      <c r="I145" s="98">
        <f>I$3*IF((El_mricxveli!K145-El_mricxveli!J145)&gt;0,(El_mricxveli!K145-El_mricxveli!J145),0)</f>
        <v>0</v>
      </c>
      <c r="J145" s="98">
        <f>J$3*IF((El_mricxveli!L145-El_mricxveli!K145)&gt;0,(El_mricxveli!L145-El_mricxveli!K145),0)</f>
        <v>0</v>
      </c>
      <c r="K145" s="98">
        <f>K$3*IF((El_mricxveli!M145-El_mricxveli!L145)&gt;0,(El_mricxveli!M145-El_mricxveli!L145),0)</f>
        <v>0</v>
      </c>
      <c r="L145" s="98">
        <f>L$3*IF((El_mricxveli!N145-El_mricxveli!M145)&gt;0,(El_mricxveli!N145-El_mricxveli!M145),0)</f>
        <v>0</v>
      </c>
      <c r="M145" s="98">
        <f>M$3*IF((El_mricxveli!O145-El_mricxveli!N145)&gt;0,(El_mricxveli!O145-El_mricxveli!N145),0)</f>
        <v>0</v>
      </c>
      <c r="N145" s="98">
        <f>N$3*IF((El_mricxveli!P145-El_mricxveli!O145)&gt;0,(El_mricxveli!P145-El_mricxveli!O145),0)</f>
        <v>0</v>
      </c>
      <c r="O145" s="98">
        <f>O$3*IF((El_mricxveli!Q145-El_mricxveli!P145)&gt;0,(El_mricxveli!Q145-El_mricxveli!P145),0)</f>
        <v>0</v>
      </c>
    </row>
    <row r="146" spans="1:15" ht="15" thickBot="1">
      <c r="A146" s="37" t="str">
        <f>Davalianeba!A146</f>
        <v>kz 3</v>
      </c>
      <c r="B146" s="47">
        <f>Davalianeba!B146</f>
        <v>0</v>
      </c>
      <c r="C146" s="39">
        <f t="shared" si="3"/>
        <v>0</v>
      </c>
      <c r="D146" s="98">
        <f>D$3*IF((El_mricxveli!F146-El_mricxveli!E146)&gt;0,(El_mricxveli!F146-El_mricxveli!E146),0)</f>
        <v>0</v>
      </c>
      <c r="E146" s="98">
        <f>E$3*IF((El_mricxveli!G146-El_mricxveli!F146)&gt;0,(El_mricxveli!G146-El_mricxveli!F146),0)</f>
        <v>0</v>
      </c>
      <c r="F146" s="98">
        <f>F$3*IF((El_mricxveli!H146-El_mricxveli!G146)&gt;0,(El_mricxveli!H146-El_mricxveli!G146),0)</f>
        <v>0</v>
      </c>
      <c r="G146" s="98">
        <f>G$3*IF((El_mricxveli!I146-El_mricxveli!H146)&gt;0,(El_mricxveli!I146-El_mricxveli!H146),0)</f>
        <v>0</v>
      </c>
      <c r="H146" s="98">
        <f>H$3*IF((El_mricxveli!J146-El_mricxveli!I146)&gt;0,(El_mricxveli!J146-El_mricxveli!I146),0)</f>
        <v>0</v>
      </c>
      <c r="I146" s="98">
        <f>I$3*IF((El_mricxveli!K146-El_mricxveli!J146)&gt;0,(El_mricxveli!K146-El_mricxveli!J146),0)</f>
        <v>0</v>
      </c>
      <c r="J146" s="98">
        <f>J$3*IF((El_mricxveli!L146-El_mricxveli!K146)&gt;0,(El_mricxveli!L146-El_mricxveli!K146),0)</f>
        <v>0</v>
      </c>
      <c r="K146" s="98">
        <f>K$3*IF((El_mricxveli!M146-El_mricxveli!L146)&gt;0,(El_mricxveli!M146-El_mricxveli!L146),0)</f>
        <v>0</v>
      </c>
      <c r="L146" s="98">
        <f>L$3*IF((El_mricxveli!N146-El_mricxveli!M146)&gt;0,(El_mricxveli!N146-El_mricxveli!M146),0)</f>
        <v>0</v>
      </c>
      <c r="M146" s="98">
        <f>M$3*IF((El_mricxveli!O146-El_mricxveli!N146)&gt;0,(El_mricxveli!O146-El_mricxveli!N146),0)</f>
        <v>0</v>
      </c>
      <c r="N146" s="98">
        <f>N$3*IF((El_mricxveli!P146-El_mricxveli!O146)&gt;0,(El_mricxveli!P146-El_mricxveli!O146),0)</f>
        <v>0</v>
      </c>
      <c r="O146" s="98">
        <f>O$3*IF((El_mricxveli!Q146-El_mricxveli!P146)&gt;0,(El_mricxveli!Q146-El_mricxveli!P146),0)</f>
        <v>0</v>
      </c>
    </row>
    <row r="147" spans="1:15" ht="13.5" thickBot="1">
      <c r="A147" s="37" t="str">
        <f>Davalianeba!A147</f>
        <v>kz 4</v>
      </c>
      <c r="B147" s="265" t="str">
        <f>Davalianeba!B147</f>
        <v>MAGTI </v>
      </c>
      <c r="C147" s="39">
        <f t="shared" si="3"/>
        <v>3174.4008596</v>
      </c>
      <c r="D147" s="98">
        <f>D$3*IF((El_mricxveli!F147-El_mricxveli!E147)&gt;0,(El_mricxveli!F147-El_mricxveli!E147),0)</f>
        <v>1107.6668378</v>
      </c>
      <c r="E147" s="98">
        <f>E$3*IF((El_mricxveli!G147-El_mricxveli!F147)&gt;0,(El_mricxveli!G147-El_mricxveli!F147),0)</f>
        <v>1066.6834436</v>
      </c>
      <c r="F147" s="98">
        <f>F$3*IF((El_mricxveli!H147-El_mricxveli!G147)&gt;0,(El_mricxveli!H147-El_mricxveli!G147),0)</f>
        <v>1000.0505782</v>
      </c>
      <c r="G147" s="98">
        <f>G$3*IF((El_mricxveli!I147-El_mricxveli!H147)&gt;0,(El_mricxveli!I147-El_mricxveli!H147),0)</f>
        <v>0</v>
      </c>
      <c r="H147" s="98">
        <f>H$3*IF((El_mricxveli!J147-El_mricxveli!I147)&gt;0,(El_mricxveli!J147-El_mricxveli!I147),0)</f>
        <v>0</v>
      </c>
      <c r="I147" s="98">
        <f>I$3*IF((El_mricxveli!K147-El_mricxveli!J147)&gt;0,(El_mricxveli!K147-El_mricxveli!J147),0)</f>
        <v>0</v>
      </c>
      <c r="J147" s="98">
        <f>J$3*IF((El_mricxveli!L147-El_mricxveli!K147)&gt;0,(El_mricxveli!L147-El_mricxveli!K147),0)</f>
        <v>0</v>
      </c>
      <c r="K147" s="98">
        <f>K$3*IF((El_mricxveli!M147-El_mricxveli!L147)&gt;0,(El_mricxveli!M147-El_mricxveli!L147),0)</f>
        <v>0</v>
      </c>
      <c r="L147" s="98">
        <f>L$3*IF((El_mricxveli!N147-El_mricxveli!M147)&gt;0,(El_mricxveli!N147-El_mricxveli!M147),0)</f>
        <v>0</v>
      </c>
      <c r="M147" s="98">
        <f>M$3*IF((El_mricxveli!O147-El_mricxveli!N147)&gt;0,(El_mricxveli!O147-El_mricxveli!N147),0)</f>
        <v>0</v>
      </c>
      <c r="N147" s="98">
        <f>N$3*IF((El_mricxveli!P147-El_mricxveli!O147)&gt;0,(El_mricxveli!P147-El_mricxveli!O147),0)</f>
        <v>0</v>
      </c>
      <c r="O147" s="98">
        <f>O$3*IF((El_mricxveli!Q147-El_mricxveli!P147)&gt;0,(El_mricxveli!Q147-El_mricxveli!P147),0)</f>
        <v>0</v>
      </c>
    </row>
    <row r="148" spans="1:15" ht="14.25" thickBot="1">
      <c r="A148" s="37" t="str">
        <f>Davalianeba!A148</f>
        <v>kz 5</v>
      </c>
      <c r="B148" s="269" t="str">
        <f>Davalianeba!B148</f>
        <v>GeoCell</v>
      </c>
      <c r="C148" s="39">
        <f t="shared" si="3"/>
        <v>2939.0948412000002</v>
      </c>
      <c r="D148" s="98">
        <f>D$3*IF((El_mricxveli!F148-El_mricxveli!E148)&gt;0,(El_mricxveli!F148-El_mricxveli!E148),0)</f>
        <v>1055.5314996</v>
      </c>
      <c r="E148" s="98">
        <f>E$3*IF((El_mricxveli!G148-El_mricxveli!F148)&gt;0,(El_mricxveli!G148-El_mricxveli!F148),0)</f>
        <v>997.8201894</v>
      </c>
      <c r="F148" s="98">
        <f>F$3*IF((El_mricxveli!H148-El_mricxveli!G148)&gt;0,(El_mricxveli!H148-El_mricxveli!G148),0)</f>
        <v>885.7431522</v>
      </c>
      <c r="G148" s="98">
        <f>G$3*IF((El_mricxveli!I148-El_mricxveli!H148)&gt;0,(El_mricxveli!I148-El_mricxveli!H148),0)</f>
        <v>0</v>
      </c>
      <c r="H148" s="98">
        <f>H$3*IF((El_mricxveli!J148-El_mricxveli!I148)&gt;0,(El_mricxveli!J148-El_mricxveli!I148),0)</f>
        <v>0</v>
      </c>
      <c r="I148" s="98">
        <f>I$3*IF((El_mricxveli!K148-El_mricxveli!J148)&gt;0,(El_mricxveli!K148-El_mricxveli!J148),0)</f>
        <v>0</v>
      </c>
      <c r="J148" s="98">
        <f>J$3*IF((El_mricxveli!L148-El_mricxveli!K148)&gt;0,(El_mricxveli!L148-El_mricxveli!K148),0)</f>
        <v>0</v>
      </c>
      <c r="K148" s="98">
        <f>K$3*IF((El_mricxveli!M148-El_mricxveli!L148)&gt;0,(El_mricxveli!M148-El_mricxveli!L148),0)</f>
        <v>0</v>
      </c>
      <c r="L148" s="98">
        <f>L$3*IF((El_mricxveli!N148-El_mricxveli!M148)&gt;0,(El_mricxveli!N148-El_mricxveli!M148),0)</f>
        <v>0</v>
      </c>
      <c r="M148" s="98">
        <f>M$3*IF((El_mricxveli!O148-El_mricxveli!N148)&gt;0,(El_mricxveli!O148-El_mricxveli!N148),0)</f>
        <v>0</v>
      </c>
      <c r="N148" s="98">
        <f>N$3*IF((El_mricxveli!P148-El_mricxveli!O148)&gt;0,(El_mricxveli!P148-El_mricxveli!O148),0)</f>
        <v>0</v>
      </c>
      <c r="O148" s="98">
        <f>O$3*IF((El_mricxveli!Q148-El_mricxveli!P148)&gt;0,(El_mricxveli!Q148-El_mricxveli!P148),0)</f>
        <v>0</v>
      </c>
    </row>
    <row r="149" spans="1:15" ht="15" thickBot="1">
      <c r="A149" s="37">
        <f>Davalianeba!A149</f>
        <v>0</v>
      </c>
      <c r="B149" s="47">
        <f>Davalianeba!B149</f>
        <v>0</v>
      </c>
      <c r="C149" s="39">
        <f t="shared" si="2"/>
        <v>0</v>
      </c>
      <c r="D149" s="98">
        <f>D$3*IF((El_mricxveli!F149-El_mricxveli!E149)&gt;0,(El_mricxveli!F149-El_mricxveli!E149),0)</f>
        <v>0</v>
      </c>
      <c r="E149" s="98">
        <f>E$3*IF((El_mricxveli!G149-El_mricxveli!F149)&gt;0,(El_mricxveli!G149-El_mricxveli!F149),0)</f>
        <v>0</v>
      </c>
      <c r="F149" s="98">
        <f>F$3*IF((El_mricxveli!H149-El_mricxveli!G149)&gt;0,(El_mricxveli!H149-El_mricxveli!G149),0)</f>
        <v>0</v>
      </c>
      <c r="G149" s="98">
        <f>G$3*IF((El_mricxveli!I149-El_mricxveli!H149)&gt;0,(El_mricxveli!I149-El_mricxveli!H149),0)</f>
        <v>0</v>
      </c>
      <c r="H149" s="98">
        <f>H$3*IF((El_mricxveli!J149-El_mricxveli!I149)&gt;0,(El_mricxveli!J149-El_mricxveli!I149),0)</f>
        <v>0</v>
      </c>
      <c r="I149" s="98">
        <f>I$3*IF((El_mricxveli!K149-El_mricxveli!J149)&gt;0,(El_mricxveli!K149-El_mricxveli!J149),0)</f>
        <v>0</v>
      </c>
      <c r="J149" s="98">
        <f>J$3*IF((El_mricxveli!L149-El_mricxveli!K149)&gt;0,(El_mricxveli!L149-El_mricxveli!K149),0)</f>
        <v>0</v>
      </c>
      <c r="K149" s="98">
        <f>K$3*IF((El_mricxveli!M149-El_mricxveli!L149)&gt;0,(El_mricxveli!M149-El_mricxveli!L149),0)</f>
        <v>0</v>
      </c>
      <c r="L149" s="98">
        <f>L$3*IF((El_mricxveli!N149-El_mricxveli!M149)&gt;0,(El_mricxveli!N149-El_mricxveli!M149),0)</f>
        <v>0</v>
      </c>
      <c r="M149" s="98">
        <f>M$3*IF((El_mricxveli!O149-El_mricxveli!N149)&gt;0,(El_mricxveli!O149-El_mricxveli!N149),0)</f>
        <v>0</v>
      </c>
      <c r="N149" s="98">
        <f>N$3*IF((El_mricxveli!P149-El_mricxveli!O149)&gt;0,(El_mricxveli!P149-El_mricxveli!O149),0)</f>
        <v>0</v>
      </c>
      <c r="O149" s="98">
        <f>O$3*IF((El_mricxveli!Q149-El_mricxveli!P149)&gt;0,(El_mricxveli!Q149-El_mricxveli!P149),0)</f>
        <v>0</v>
      </c>
    </row>
    <row r="150" spans="1:15" ht="15">
      <c r="A150" s="36"/>
      <c r="B150" s="53" t="s">
        <v>37</v>
      </c>
      <c r="C150" s="14">
        <f>SUM(C7:C149)</f>
        <v>13931.2912326</v>
      </c>
      <c r="D150" s="14">
        <f>SUM(D7:D149)</f>
        <v>5777.822186399999</v>
      </c>
      <c r="E150" s="14">
        <f>SUM(E7:E149)</f>
        <v>4672.9433346</v>
      </c>
      <c r="F150" s="14">
        <f aca="true" t="shared" si="4" ref="F150:O150">SUM(F7:F149)</f>
        <v>3567.5068856000003</v>
      </c>
      <c r="G150" s="14">
        <f t="shared" si="4"/>
        <v>0</v>
      </c>
      <c r="H150" s="14">
        <f t="shared" si="4"/>
        <v>0</v>
      </c>
      <c r="I150" s="14">
        <f t="shared" si="4"/>
        <v>0</v>
      </c>
      <c r="J150" s="14">
        <f t="shared" si="4"/>
        <v>0</v>
      </c>
      <c r="K150" s="14">
        <f t="shared" si="4"/>
        <v>0</v>
      </c>
      <c r="L150" s="14">
        <f t="shared" si="4"/>
        <v>0</v>
      </c>
      <c r="M150" s="14">
        <f t="shared" si="4"/>
        <v>0</v>
      </c>
      <c r="N150" s="14">
        <f t="shared" si="4"/>
        <v>0</v>
      </c>
      <c r="O150" s="14">
        <f t="shared" si="4"/>
        <v>0</v>
      </c>
    </row>
    <row r="151" spans="3:15" ht="15">
      <c r="C151" s="2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9"/>
      <c r="B152" s="48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321"/>
      <c r="B153" s="322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5">
      <c r="A159" s="9"/>
      <c r="B159" s="48"/>
      <c r="C159" s="40"/>
      <c r="D159" s="41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4" ht="15">
      <c r="A160" s="9"/>
      <c r="B160" s="48"/>
      <c r="C160" s="42"/>
      <c r="D160" s="9"/>
    </row>
    <row r="161" spans="1:4" ht="15">
      <c r="A161" s="9"/>
      <c r="B161" s="48"/>
      <c r="C161" s="42"/>
      <c r="D161" s="9"/>
    </row>
  </sheetData>
  <sheetProtection selectLockedCells="1"/>
  <mergeCells count="5">
    <mergeCell ref="A153:B153"/>
    <mergeCell ref="A5:A6"/>
    <mergeCell ref="B5:B6"/>
    <mergeCell ref="C5:C6"/>
    <mergeCell ref="D5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13">
      <pane ySplit="1" topLeftCell="A125" activePane="bottomLeft" state="split"/>
      <selection pane="topLeft" activeCell="D113" sqref="D113"/>
      <selection pane="bottomLeft" activeCell="F144" sqref="F144"/>
    </sheetView>
  </sheetViews>
  <sheetFormatPr defaultColWidth="9.140625" defaultRowHeight="12.75"/>
  <cols>
    <col min="1" max="1" width="4.57421875" style="1" customWidth="1"/>
    <col min="2" max="2" width="26.7109375" style="2" customWidth="1"/>
    <col min="3" max="3" width="10.57421875" style="3" customWidth="1"/>
    <col min="4" max="9" width="9.140625" style="1" customWidth="1"/>
    <col min="10" max="10" width="9.28125" style="1" bestFit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ht="15.75">
      <c r="B1" s="21" t="s">
        <v>26</v>
      </c>
    </row>
    <row r="2" ht="15.75">
      <c r="B2" s="21"/>
    </row>
    <row r="3" ht="15.75">
      <c r="B3" s="21"/>
    </row>
    <row r="4" ht="15" thickBot="1"/>
    <row r="5" spans="1:15" ht="13.5" thickBot="1">
      <c r="A5" s="355" t="s">
        <v>6</v>
      </c>
      <c r="B5" s="387" t="s">
        <v>3</v>
      </c>
      <c r="C5" s="385" t="s">
        <v>2</v>
      </c>
      <c r="D5" s="381">
        <f>Davalianeba!E1</f>
        <v>2024</v>
      </c>
      <c r="E5" s="382"/>
      <c r="F5" s="382"/>
      <c r="G5" s="382"/>
      <c r="H5" s="382"/>
      <c r="I5" s="382"/>
      <c r="J5" s="382"/>
      <c r="K5" s="383"/>
      <c r="L5" s="383"/>
      <c r="M5" s="383"/>
      <c r="N5" s="383"/>
      <c r="O5" s="384"/>
    </row>
    <row r="6" spans="1:15" ht="13.5" thickBot="1">
      <c r="A6" s="374"/>
      <c r="B6" s="388"/>
      <c r="C6" s="386"/>
      <c r="D6" s="23" t="s">
        <v>15</v>
      </c>
      <c r="E6" s="24" t="s">
        <v>16</v>
      </c>
      <c r="F6" s="24" t="s">
        <v>17</v>
      </c>
      <c r="G6" s="24" t="s">
        <v>18</v>
      </c>
      <c r="H6" s="24" t="s">
        <v>19</v>
      </c>
      <c r="I6" s="24" t="s">
        <v>20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5" t="s">
        <v>12</v>
      </c>
    </row>
    <row r="7" spans="1:15" ht="18.75" customHeight="1" thickBot="1">
      <c r="A7" s="4">
        <f>Davalianeba!A7</f>
        <v>101</v>
      </c>
      <c r="B7" s="38" t="str">
        <f>Davalianeba!B7</f>
        <v>ბაქრაძე მაკა</v>
      </c>
      <c r="C7" s="26">
        <f>SUM(D7:O7)</f>
        <v>250</v>
      </c>
      <c r="D7" s="18">
        <v>250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 thickBot="1">
      <c r="A8" s="4">
        <f>Davalianeba!A8</f>
        <v>102</v>
      </c>
      <c r="B8" s="38" t="str">
        <f>Davalianeba!B8</f>
        <v>ბაქრაძე ეკა</v>
      </c>
      <c r="C8" s="26">
        <f aca="true" t="shared" si="0" ref="C8:C72">SUM(D8:O8)</f>
        <v>800</v>
      </c>
      <c r="D8" s="18">
        <v>350</v>
      </c>
      <c r="E8" s="18">
        <v>450</v>
      </c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5" thickBot="1">
      <c r="A9" s="4">
        <f>Davalianeba!A9</f>
        <v>103</v>
      </c>
      <c r="B9" s="38" t="str">
        <f>Davalianeba!B9</f>
        <v>სალუქვაძე ო.</v>
      </c>
      <c r="C9" s="26">
        <f t="shared" si="0"/>
        <v>300</v>
      </c>
      <c r="D9" s="18">
        <v>150</v>
      </c>
      <c r="E9" s="18">
        <v>150</v>
      </c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thickBot="1">
      <c r="A10" s="4">
        <f>Davalianeba!A10</f>
        <v>104</v>
      </c>
      <c r="B10" s="38" t="str">
        <f>Davalianeba!B10</f>
        <v>წულეისკირი ვანიკო </v>
      </c>
      <c r="C10" s="26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thickBot="1">
      <c r="A11" s="4">
        <f>Davalianeba!A11</f>
        <v>105</v>
      </c>
      <c r="B11" s="38" t="str">
        <f>Davalianeba!B11</f>
        <v>წინამძღვრიშვილი დ.</v>
      </c>
      <c r="C11" s="26">
        <f t="shared" si="0"/>
        <v>200</v>
      </c>
      <c r="D11" s="18"/>
      <c r="E11" s="18">
        <v>200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thickBot="1">
      <c r="A12" s="4">
        <f>Davalianeba!A12</f>
        <v>106</v>
      </c>
      <c r="B12" s="38" t="str">
        <f>Davalianeba!B12</f>
        <v>ყაზიაშვილი ა. </v>
      </c>
      <c r="C12" s="26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thickBot="1">
      <c r="A13" s="4">
        <f>Davalianeba!A13</f>
        <v>107</v>
      </c>
      <c r="B13" s="38" t="str">
        <f>Davalianeba!B13</f>
        <v>სალუქვაძე მ.</v>
      </c>
      <c r="C13" s="26">
        <f t="shared" si="0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" thickBot="1">
      <c r="A14" s="4">
        <f>Davalianeba!A14</f>
        <v>108</v>
      </c>
      <c r="B14" s="38" t="str">
        <f>Davalianeba!B14</f>
        <v>ჭანუყვაძ</v>
      </c>
      <c r="C14" s="26">
        <f t="shared" si="0"/>
        <v>200</v>
      </c>
      <c r="D14" s="18">
        <v>200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thickBot="1">
      <c r="A15" s="4">
        <f>Davalianeba!A15</f>
        <v>109</v>
      </c>
      <c r="B15" s="38" t="str">
        <f>Davalianeba!B15</f>
        <v>მ.თევზაძე</v>
      </c>
      <c r="C15" s="26">
        <f t="shared" si="0"/>
        <v>500</v>
      </c>
      <c r="D15" s="18"/>
      <c r="E15" s="18"/>
      <c r="F15" s="18">
        <v>500</v>
      </c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thickBot="1">
      <c r="A16" s="4">
        <f>Davalianeba!A16</f>
        <v>110</v>
      </c>
      <c r="B16" s="38" t="str">
        <f>Davalianeba!B16</f>
        <v>ჭუბაბრია კ.</v>
      </c>
      <c r="C16" s="26">
        <f t="shared" si="0"/>
        <v>283.03</v>
      </c>
      <c r="D16" s="18">
        <v>136.5</v>
      </c>
      <c r="E16" s="18">
        <v>146.53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thickBot="1">
      <c r="A17" s="4">
        <f>Davalianeba!A17</f>
        <v>111</v>
      </c>
      <c r="B17" s="38" t="str">
        <f>Davalianeba!B17</f>
        <v>ჯაყელი</v>
      </c>
      <c r="C17" s="26">
        <f t="shared" si="0"/>
        <v>120</v>
      </c>
      <c r="D17" s="18">
        <v>60</v>
      </c>
      <c r="E17" s="18">
        <v>60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" thickBot="1">
      <c r="A18" s="4">
        <f>Davalianeba!A18</f>
        <v>112</v>
      </c>
      <c r="B18" s="38" t="str">
        <f>Davalianeba!B18</f>
        <v>ტ.კირილინა</v>
      </c>
      <c r="C18" s="26">
        <f t="shared" si="0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 thickBot="1">
      <c r="A19" s="4">
        <f>Davalianeba!A19</f>
        <v>113</v>
      </c>
      <c r="B19" s="38" t="str">
        <f>Davalianeba!B19</f>
        <v>ი.გვაზავა</v>
      </c>
      <c r="C19" s="26">
        <f t="shared" si="0"/>
        <v>140</v>
      </c>
      <c r="D19" s="18">
        <v>70</v>
      </c>
      <c r="E19" s="18">
        <v>70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thickBot="1">
      <c r="A20" s="4">
        <f>Davalianeba!A20</f>
        <v>114</v>
      </c>
      <c r="B20" s="38" t="str">
        <f>Davalianeba!B20</f>
        <v>ქავთარაძე ქ</v>
      </c>
      <c r="C20" s="26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thickBot="1">
      <c r="A21" s="4">
        <f>Davalianeba!A21</f>
        <v>115</v>
      </c>
      <c r="B21" s="38" t="str">
        <f>Davalianeba!B21</f>
        <v>აგაჟანოვი ვ</v>
      </c>
      <c r="C21" s="26">
        <f t="shared" si="0"/>
        <v>357</v>
      </c>
      <c r="D21" s="18">
        <v>175</v>
      </c>
      <c r="E21" s="18">
        <v>182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thickBot="1">
      <c r="A22" s="4">
        <f>Davalianeba!A22</f>
        <v>116</v>
      </c>
      <c r="B22" s="38" t="str">
        <f>Davalianeba!B22</f>
        <v>ენუქიძე</v>
      </c>
      <c r="C22" s="26">
        <f t="shared" si="0"/>
        <v>281</v>
      </c>
      <c r="D22" s="18">
        <v>281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thickBot="1">
      <c r="A23" s="4">
        <f>Davalianeba!A23</f>
        <v>117</v>
      </c>
      <c r="B23" s="38" t="str">
        <f>Davalianeba!B23</f>
        <v>აბესაძ გ</v>
      </c>
      <c r="C23" s="26">
        <f t="shared" si="0"/>
        <v>121.5</v>
      </c>
      <c r="D23" s="18">
        <v>60.75</v>
      </c>
      <c r="E23" s="18">
        <v>60.75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" thickBot="1">
      <c r="A24" s="4">
        <f>Davalianeba!A24</f>
        <v>118</v>
      </c>
      <c r="B24" s="38" t="str">
        <f>Davalianeba!B24</f>
        <v>აბესაძ გ</v>
      </c>
      <c r="C24" s="26">
        <f t="shared" si="0"/>
        <v>117</v>
      </c>
      <c r="D24" s="18">
        <v>58.5</v>
      </c>
      <c r="E24" s="18">
        <v>58.5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thickBot="1">
      <c r="A25" s="4">
        <f>Davalianeba!A25</f>
        <v>119</v>
      </c>
      <c r="B25" s="38" t="str">
        <f>Davalianeba!B25</f>
        <v>ამბოკაძ</v>
      </c>
      <c r="C25" s="26">
        <f t="shared" si="0"/>
        <v>360</v>
      </c>
      <c r="D25" s="18">
        <v>360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thickBot="1">
      <c r="A26" s="4">
        <f>Davalianeba!A26</f>
        <v>120</v>
      </c>
      <c r="B26" s="38" t="str">
        <f>Davalianeba!B26</f>
        <v>ყურაშვილი ნ</v>
      </c>
      <c r="C26" s="26">
        <f t="shared" si="0"/>
        <v>160</v>
      </c>
      <c r="D26" s="18">
        <v>80</v>
      </c>
      <c r="E26" s="18">
        <v>80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thickBot="1">
      <c r="A27" s="4">
        <f>Davalianeba!A27</f>
        <v>121</v>
      </c>
      <c r="B27" s="38" t="str">
        <f>Davalianeba!B27</f>
        <v>ყურაშვილი ნ</v>
      </c>
      <c r="C27" s="26">
        <f t="shared" si="0"/>
        <v>240</v>
      </c>
      <c r="D27" s="18">
        <v>120</v>
      </c>
      <c r="E27" s="18">
        <v>120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" thickBot="1">
      <c r="A28" s="4">
        <f>Davalianeba!A28</f>
        <v>122</v>
      </c>
      <c r="B28" s="38" t="str">
        <f>Davalianeba!B28</f>
        <v>გოგნიაშვილი</v>
      </c>
      <c r="C28" s="26">
        <f t="shared" si="0"/>
        <v>200</v>
      </c>
      <c r="D28" s="18">
        <v>200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" thickBot="1">
      <c r="A29" s="4">
        <f>Davalianeba!A29</f>
        <v>123</v>
      </c>
      <c r="B29" s="38" t="str">
        <f>Davalianeba!B29</f>
        <v>ჯაბადარი გ</v>
      </c>
      <c r="C29" s="26">
        <f t="shared" si="0"/>
        <v>70</v>
      </c>
      <c r="D29" s="18"/>
      <c r="E29" s="18">
        <v>70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thickBot="1">
      <c r="A30" s="4">
        <f>Davalianeba!A30</f>
        <v>124</v>
      </c>
      <c r="B30" s="38" t="str">
        <f>Davalianeba!B30</f>
        <v>ჯაბადარი გ</v>
      </c>
      <c r="C30" s="26">
        <f t="shared" si="0"/>
        <v>70</v>
      </c>
      <c r="D30" s="18"/>
      <c r="E30" s="18">
        <v>70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thickBot="1">
      <c r="A31" s="57">
        <f>Davalianeba!A31</f>
        <v>201</v>
      </c>
      <c r="B31" s="58" t="str">
        <f>Davalianeba!B31</f>
        <v>ბრეგაძე მ.</v>
      </c>
      <c r="C31" s="59">
        <f t="shared" si="0"/>
        <v>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ht="15" thickBot="1">
      <c r="A32" s="57" t="str">
        <f>Davalianeba!A32</f>
        <v>201A</v>
      </c>
      <c r="B32" s="58" t="str">
        <f>Davalianeba!B32</f>
        <v>ამაშუკელი ბ/</v>
      </c>
      <c r="C32" s="59">
        <f>SUM(D32:O32)</f>
        <v>0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5" thickBot="1">
      <c r="A33" s="4">
        <f>Davalianeba!A33</f>
        <v>202</v>
      </c>
      <c r="B33" s="38" t="s">
        <v>630</v>
      </c>
      <c r="C33" s="26">
        <f t="shared" si="0"/>
        <v>100</v>
      </c>
      <c r="D33" s="18">
        <v>100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" thickBot="1">
      <c r="A34" s="4">
        <f>Davalianeba!A34</f>
        <v>203</v>
      </c>
      <c r="B34" s="38" t="s">
        <v>630</v>
      </c>
      <c r="C34" s="26">
        <f t="shared" si="0"/>
        <v>115</v>
      </c>
      <c r="D34" s="18">
        <v>115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thickBot="1">
      <c r="A35" s="4">
        <f>Davalianeba!A35</f>
        <v>204</v>
      </c>
      <c r="B35" s="38" t="str">
        <f>Davalianeba!B35</f>
        <v>კლიმიაშვილი.შ</v>
      </c>
      <c r="C35" s="26">
        <f t="shared" si="0"/>
        <v>310</v>
      </c>
      <c r="D35" s="18"/>
      <c r="E35" s="18">
        <v>310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thickBot="1">
      <c r="A36" s="4">
        <f>Davalianeba!A36</f>
        <v>205</v>
      </c>
      <c r="B36" s="38" t="str">
        <f>Davalianeba!B36</f>
        <v>კლიმიაშვილი.შ</v>
      </c>
      <c r="C36" s="26">
        <f t="shared" si="0"/>
        <v>290</v>
      </c>
      <c r="D36" s="18"/>
      <c r="E36" s="18">
        <v>290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thickBot="1">
      <c r="A37" s="4">
        <f>Davalianeba!A37</f>
        <v>206</v>
      </c>
      <c r="B37" s="38" t="str">
        <f>Davalianeba!B37</f>
        <v>ი.ჩკადუა</v>
      </c>
      <c r="C37" s="26">
        <f t="shared" si="0"/>
        <v>500</v>
      </c>
      <c r="D37" s="18"/>
      <c r="E37" s="18">
        <v>500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5" thickBot="1">
      <c r="A38" s="4">
        <f>Davalianeba!A38</f>
        <v>207</v>
      </c>
      <c r="B38" s="38" t="str">
        <f>Davalianeba!B38</f>
        <v>ჩხეიძე დ.</v>
      </c>
      <c r="C38" s="26">
        <f t="shared" si="0"/>
        <v>200</v>
      </c>
      <c r="D38" s="18">
        <v>200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5" thickBot="1">
      <c r="A39" s="4">
        <f>Davalianeba!A39</f>
        <v>208</v>
      </c>
      <c r="B39" s="38" t="str">
        <f>Davalianeba!B39</f>
        <v>ზ.ლომიძე</v>
      </c>
      <c r="C39" s="26">
        <f t="shared" si="0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5" thickBot="1">
      <c r="A40" s="4">
        <f>Davalianeba!A40</f>
        <v>209</v>
      </c>
      <c r="B40" s="38" t="str">
        <f>Davalianeba!B40</f>
        <v>ზ.ლომიძე</v>
      </c>
      <c r="C40" s="26">
        <f t="shared" si="0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" thickBot="1">
      <c r="A41" s="4">
        <f>Davalianeba!A41</f>
        <v>210</v>
      </c>
      <c r="B41" s="38" t="str">
        <f>Davalianeba!B41</f>
        <v>მაისურაძ მ.</v>
      </c>
      <c r="C41" s="26">
        <f t="shared" si="0"/>
        <v>260</v>
      </c>
      <c r="D41" s="18">
        <v>130</v>
      </c>
      <c r="E41" s="18">
        <v>130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" thickBot="1">
      <c r="A42" s="4">
        <f>Davalianeba!A42</f>
        <v>211</v>
      </c>
      <c r="B42" s="38" t="str">
        <f>Davalianeba!B42</f>
        <v>მაისურაძ შ</v>
      </c>
      <c r="C42" s="26">
        <f t="shared" si="0"/>
        <v>246</v>
      </c>
      <c r="D42" s="18">
        <v>121</v>
      </c>
      <c r="E42" s="18">
        <v>100</v>
      </c>
      <c r="F42" s="18">
        <v>25</v>
      </c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" thickBot="1">
      <c r="A43" s="4">
        <f>Davalianeba!A43</f>
        <v>212</v>
      </c>
      <c r="B43" s="38" t="str">
        <f>Davalianeba!B43</f>
        <v>სულიკაშვილი</v>
      </c>
      <c r="C43" s="26">
        <f t="shared" si="0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" thickBot="1">
      <c r="A44" s="4">
        <f>Davalianeba!A44</f>
        <v>213</v>
      </c>
      <c r="B44" s="38" t="str">
        <f>Davalianeba!B44</f>
        <v>მიქელაძე.ე</v>
      </c>
      <c r="C44" s="26">
        <f t="shared" si="0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thickBot="1">
      <c r="A45" s="4">
        <f>Davalianeba!A45</f>
        <v>214</v>
      </c>
      <c r="B45" s="38" t="str">
        <f>Davalianeba!B45</f>
        <v>ე.წენგუაშვილი</v>
      </c>
      <c r="C45" s="26">
        <f t="shared" si="0"/>
        <v>600</v>
      </c>
      <c r="D45" s="18">
        <v>300</v>
      </c>
      <c r="E45" s="18">
        <v>300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" thickBot="1">
      <c r="A46" s="4">
        <f>Davalianeba!A46</f>
        <v>215</v>
      </c>
      <c r="B46" s="38" t="str">
        <f>Davalianeba!B46</f>
        <v>სანიკიძ ლ</v>
      </c>
      <c r="C46" s="26">
        <f t="shared" si="0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" thickBot="1">
      <c r="A47" s="4">
        <f>Davalianeba!A47</f>
        <v>216</v>
      </c>
      <c r="B47" s="38" t="str">
        <f>Davalianeba!B47</f>
        <v>კახნიაშვილი გ</v>
      </c>
      <c r="C47" s="26">
        <f t="shared" si="0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" thickBot="1">
      <c r="A48" s="4">
        <f>Davalianeba!A48</f>
        <v>217</v>
      </c>
      <c r="B48" s="38" t="str">
        <f>Davalianeba!B48</f>
        <v>კახნიაშვილი გ</v>
      </c>
      <c r="C48" s="26">
        <f t="shared" si="0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" thickBot="1">
      <c r="A49" s="4">
        <f>Davalianeba!A49</f>
        <v>218</v>
      </c>
      <c r="B49" s="38" t="str">
        <f>Davalianeba!B49</f>
        <v>ნ.იაკობიშვილი.ვ.მაღრაძე</v>
      </c>
      <c r="C49" s="26">
        <f t="shared" si="0"/>
        <v>200</v>
      </c>
      <c r="D49" s="18"/>
      <c r="E49" s="18">
        <v>200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" thickBot="1">
      <c r="A50" s="4">
        <f>Davalianeba!A50</f>
        <v>219</v>
      </c>
      <c r="B50" s="38" t="str">
        <f>Davalianeba!B50</f>
        <v>ნარსია მ.</v>
      </c>
      <c r="C50" s="26">
        <f t="shared" si="0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" thickBot="1">
      <c r="A51" s="4">
        <f>Davalianeba!A51</f>
        <v>220</v>
      </c>
      <c r="B51" s="38" t="str">
        <f>Davalianeba!B51</f>
        <v>ნ.კობერიძე</v>
      </c>
      <c r="C51" s="26">
        <f t="shared" si="0"/>
        <v>350</v>
      </c>
      <c r="D51" s="18">
        <v>200</v>
      </c>
      <c r="E51" s="18">
        <v>150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" thickBot="1">
      <c r="A52" s="4">
        <f>Davalianeba!A52</f>
        <v>221</v>
      </c>
      <c r="B52" s="38" t="str">
        <f>Davalianeba!B52</f>
        <v>ნ.კობერიძე</v>
      </c>
      <c r="C52" s="26">
        <f t="shared" si="0"/>
        <v>350</v>
      </c>
      <c r="D52" s="18">
        <v>200</v>
      </c>
      <c r="E52" s="18">
        <v>150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" thickBot="1">
      <c r="A53" s="4">
        <f>Davalianeba!A53</f>
        <v>222</v>
      </c>
      <c r="B53" s="38" t="str">
        <f>Davalianeba!B53</f>
        <v>თაბაგარი ბადურაშვილი</v>
      </c>
      <c r="C53" s="26">
        <f t="shared" si="0"/>
        <v>250</v>
      </c>
      <c r="D53" s="18">
        <v>250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" thickBot="1">
      <c r="A54" s="4">
        <f>Davalianeba!A54</f>
        <v>223</v>
      </c>
      <c r="B54" s="38" t="str">
        <f>Davalianeba!B54</f>
        <v>ამბოკაძ</v>
      </c>
      <c r="C54" s="26">
        <f t="shared" si="0"/>
        <v>140</v>
      </c>
      <c r="D54" s="18">
        <v>140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" thickBot="1">
      <c r="A55" s="4">
        <f>Davalianeba!A55</f>
        <v>224</v>
      </c>
      <c r="B55" s="38" t="str">
        <f>Davalianeba!B55</f>
        <v>ძაგანია ნ</v>
      </c>
      <c r="C55" s="26">
        <f t="shared" si="0"/>
        <v>159.28</v>
      </c>
      <c r="D55" s="18">
        <v>159.28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8" customHeight="1" thickBot="1">
      <c r="A56" s="4">
        <f>Davalianeba!A56</f>
        <v>225</v>
      </c>
      <c r="B56" s="38" t="str">
        <f>Davalianeba!B56</f>
        <v>ტაბიძე ნ</v>
      </c>
      <c r="C56" s="26">
        <f t="shared" si="0"/>
        <v>340</v>
      </c>
      <c r="D56" s="18">
        <v>340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" thickBot="1">
      <c r="A57" s="4">
        <f>Davalianeba!A57</f>
        <v>226</v>
      </c>
      <c r="B57" s="38" t="str">
        <f>Davalianeba!B57</f>
        <v>დ.ბაინდურაშვილი</v>
      </c>
      <c r="C57" s="26">
        <f t="shared" si="0"/>
        <v>247.3</v>
      </c>
      <c r="D57" s="18">
        <v>123.02</v>
      </c>
      <c r="E57" s="18">
        <v>124.28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" thickBot="1">
      <c r="A58" s="4">
        <f>Davalianeba!A58</f>
        <v>227</v>
      </c>
      <c r="B58" s="38" t="str">
        <f>Davalianeba!B58</f>
        <v>დ/ბაინდურაშვილი</v>
      </c>
      <c r="C58" s="26">
        <f t="shared" si="0"/>
        <v>247.59</v>
      </c>
      <c r="D58" s="18">
        <v>124.48</v>
      </c>
      <c r="E58" s="18">
        <v>123.11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" thickBot="1">
      <c r="A59" s="57">
        <f>Davalianeba!A59</f>
        <v>301</v>
      </c>
      <c r="B59" s="58" t="str">
        <f>Davalianeba!B59</f>
        <v>ბალახაძე ნ</v>
      </c>
      <c r="C59" s="59">
        <f t="shared" si="0"/>
        <v>325</v>
      </c>
      <c r="D59" s="60">
        <v>165</v>
      </c>
      <c r="E59" s="60">
        <v>160</v>
      </c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ht="15" thickBot="1">
      <c r="A60" s="4">
        <f>Davalianeba!A60</f>
        <v>302</v>
      </c>
      <c r="B60" s="38" t="str">
        <f>Davalianeba!B60</f>
        <v>ნ.ლიპარტელიანი</v>
      </c>
      <c r="C60" s="26">
        <f t="shared" si="0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" thickBot="1">
      <c r="A61" s="4">
        <f>Davalianeba!A61</f>
        <v>303</v>
      </c>
      <c r="B61" s="38" t="str">
        <f>Davalianeba!B61</f>
        <v>ნ.მჭედლიშვილი</v>
      </c>
      <c r="C61" s="26">
        <f t="shared" si="0"/>
        <v>95</v>
      </c>
      <c r="D61" s="18">
        <v>95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" thickBot="1">
      <c r="A62" s="4">
        <f>Davalianeba!A62</f>
        <v>304</v>
      </c>
      <c r="B62" s="38" t="str">
        <f>Davalianeba!B62</f>
        <v>ლ.გოგშელიძე</v>
      </c>
      <c r="C62" s="26">
        <f t="shared" si="0"/>
        <v>203</v>
      </c>
      <c r="D62" s="18">
        <v>203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" thickBot="1">
      <c r="A63" s="4">
        <f>Davalianeba!A63</f>
        <v>305</v>
      </c>
      <c r="B63" s="38" t="str">
        <f>Davalianeba!B63</f>
        <v>ბახსოლიანი თ</v>
      </c>
      <c r="C63" s="26">
        <f t="shared" si="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" thickBot="1">
      <c r="A64" s="4">
        <f>Davalianeba!A64</f>
        <v>306</v>
      </c>
      <c r="B64" s="38" t="str">
        <f>Davalianeba!B64</f>
        <v>შავიშვილი ე</v>
      </c>
      <c r="C64" s="26">
        <f t="shared" si="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" thickBot="1">
      <c r="A65" s="4">
        <f>Davalianeba!A65</f>
        <v>307</v>
      </c>
      <c r="B65" s="38" t="str">
        <f>Davalianeba!B65</f>
        <v>გაბადაძე ი</v>
      </c>
      <c r="C65" s="26">
        <f t="shared" si="0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" thickBot="1">
      <c r="A66" s="4">
        <f>Davalianeba!A66</f>
        <v>308</v>
      </c>
      <c r="B66" s="38" t="str">
        <f>Davalianeba!B66</f>
        <v>მაჩიტიძე .ვ</v>
      </c>
      <c r="C66" s="26">
        <f t="shared" si="0"/>
        <v>500</v>
      </c>
      <c r="D66" s="18">
        <v>500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" thickBot="1">
      <c r="A67" s="4">
        <f>Davalianeba!A67</f>
        <v>309</v>
      </c>
      <c r="B67" s="38" t="str">
        <f>Davalianeba!B67</f>
        <v>ლეჟავა თ</v>
      </c>
      <c r="C67" s="26">
        <f t="shared" si="0"/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" thickBot="1">
      <c r="A68" s="4">
        <f>Davalianeba!A68</f>
        <v>310</v>
      </c>
      <c r="B68" s="38" t="str">
        <f>Davalianeba!B68</f>
        <v>ლ.მჭედლიშვილი</v>
      </c>
      <c r="C68" s="26">
        <f t="shared" si="0"/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" thickBot="1">
      <c r="A69" s="4">
        <f>Davalianeba!A69</f>
        <v>311</v>
      </c>
      <c r="B69" s="38" t="str">
        <f>Davalianeba!B69</f>
        <v>რ.ოთინაშვილი</v>
      </c>
      <c r="C69" s="26">
        <f t="shared" si="0"/>
        <v>263</v>
      </c>
      <c r="D69" s="18">
        <v>67</v>
      </c>
      <c r="E69" s="18">
        <v>196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" thickBot="1">
      <c r="A70" s="4">
        <f>Davalianeba!A70</f>
        <v>312</v>
      </c>
      <c r="B70" s="38" t="str">
        <f>Davalianeba!B70</f>
        <v>სულიკაშვილი</v>
      </c>
      <c r="C70" s="26">
        <f t="shared" si="0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" thickBot="1">
      <c r="A71" s="4">
        <f>Davalianeba!A71</f>
        <v>313</v>
      </c>
      <c r="B71" s="38" t="str">
        <f>Davalianeba!B71</f>
        <v>სულიკაშვილი</v>
      </c>
      <c r="C71" s="26">
        <f t="shared" si="0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" thickBot="1">
      <c r="A72" s="4">
        <f>Davalianeba!A72</f>
        <v>314</v>
      </c>
      <c r="B72" s="38" t="str">
        <f>Davalianeba!B72</f>
        <v>ბერაძე</v>
      </c>
      <c r="C72" s="26">
        <f t="shared" si="0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" thickBot="1">
      <c r="A73" s="4">
        <f>Davalianeba!A73</f>
        <v>315</v>
      </c>
      <c r="B73" s="38" t="s">
        <v>632</v>
      </c>
      <c r="C73" s="26">
        <f aca="true" t="shared" si="1" ref="C73:C136">SUM(D73:O73)</f>
        <v>136</v>
      </c>
      <c r="D73" s="18">
        <v>68</v>
      </c>
      <c r="E73" s="18">
        <v>68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" thickBot="1">
      <c r="A74" s="4">
        <f>Davalianeba!A74</f>
        <v>316</v>
      </c>
      <c r="B74" s="38" t="str">
        <f>Davalianeba!B74</f>
        <v>გაბრიჩიძე </v>
      </c>
      <c r="C74" s="26">
        <f t="shared" si="1"/>
        <v>200</v>
      </c>
      <c r="D74" s="18"/>
      <c r="E74" s="18">
        <v>100</v>
      </c>
      <c r="F74" s="18">
        <v>100</v>
      </c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" thickBot="1">
      <c r="A75" s="4">
        <f>Davalianeba!A75</f>
        <v>317</v>
      </c>
      <c r="B75" s="38" t="str">
        <f>Davalianeba!B75</f>
        <v>კონსულიანი ს</v>
      </c>
      <c r="C75" s="26">
        <f t="shared" si="1"/>
        <v>927.39</v>
      </c>
      <c r="D75" s="18">
        <v>927.39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5" thickBot="1">
      <c r="A76" s="4">
        <f>Davalianeba!A76</f>
        <v>318</v>
      </c>
      <c r="B76" s="38" t="str">
        <f>Davalianeba!B76</f>
        <v>კერესელიძე</v>
      </c>
      <c r="C76" s="26">
        <f t="shared" si="1"/>
        <v>900</v>
      </c>
      <c r="D76" s="18">
        <v>600</v>
      </c>
      <c r="E76" s="18">
        <v>300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5" thickBot="1">
      <c r="A77" s="4">
        <f>Davalianeba!A77</f>
        <v>319</v>
      </c>
      <c r="B77" s="38" t="str">
        <f>Davalianeba!B77</f>
        <v>დ.კვეზერელი</v>
      </c>
      <c r="C77" s="26">
        <f t="shared" si="1"/>
        <v>144</v>
      </c>
      <c r="D77" s="18">
        <v>72</v>
      </c>
      <c r="E77" s="18">
        <v>72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5" thickBot="1">
      <c r="A78" s="4">
        <f>Davalianeba!A78</f>
        <v>320</v>
      </c>
      <c r="B78" s="38" t="str">
        <f>Davalianeba!B78</f>
        <v>დ.კვეზერელი</v>
      </c>
      <c r="C78" s="26">
        <f t="shared" si="1"/>
        <v>286</v>
      </c>
      <c r="D78" s="18">
        <v>143</v>
      </c>
      <c r="E78" s="18">
        <v>143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" thickBot="1">
      <c r="A79" s="4">
        <f>Davalianeba!A79</f>
        <v>321</v>
      </c>
      <c r="B79" s="38" t="str">
        <f>Davalianeba!B79</f>
        <v>თ მაჩუტაძე</v>
      </c>
      <c r="C79" s="26">
        <f t="shared" si="1"/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5" thickBot="1">
      <c r="A80" s="4">
        <f>Davalianeba!A80</f>
        <v>322</v>
      </c>
      <c r="B80" s="38" t="str">
        <f>Davalianeba!B80</f>
        <v>ინდაშვილი მ</v>
      </c>
      <c r="C80" s="26">
        <f t="shared" si="1"/>
        <v>212</v>
      </c>
      <c r="D80" s="18"/>
      <c r="E80" s="18">
        <v>212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5" thickBot="1">
      <c r="A81" s="4">
        <f>Davalianeba!A81</f>
        <v>323</v>
      </c>
      <c r="B81" s="38" t="str">
        <f>Davalianeba!B81</f>
        <v>ინდაშვილი მ</v>
      </c>
      <c r="C81" s="26">
        <f t="shared" si="1"/>
        <v>128</v>
      </c>
      <c r="D81" s="18"/>
      <c r="E81" s="18">
        <v>128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5" thickBot="1">
      <c r="A82" s="4">
        <f>Davalianeba!A82</f>
        <v>324</v>
      </c>
      <c r="B82" s="38" t="str">
        <f>Davalianeba!B82</f>
        <v>ლეკიშვილი ნ</v>
      </c>
      <c r="C82" s="26">
        <f t="shared" si="1"/>
        <v>300.59000000000003</v>
      </c>
      <c r="D82" s="18">
        <v>167.44</v>
      </c>
      <c r="E82" s="18">
        <v>133.15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5" thickBot="1">
      <c r="A83" s="4">
        <f>Davalianeba!A83</f>
        <v>325</v>
      </c>
      <c r="B83" s="38" t="str">
        <f>Davalianeba!B83</f>
        <v>ლეკიშვილი კ</v>
      </c>
      <c r="C83" s="26">
        <f t="shared" si="1"/>
        <v>402.48</v>
      </c>
      <c r="D83" s="18">
        <v>216.71</v>
      </c>
      <c r="E83" s="18">
        <v>185.77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5" thickBot="1">
      <c r="A84" s="4">
        <f>Davalianeba!A84</f>
        <v>326</v>
      </c>
      <c r="B84" s="38" t="str">
        <f>Davalianeba!B84</f>
        <v>გოგიტიძ ი</v>
      </c>
      <c r="C84" s="26">
        <f t="shared" si="1"/>
        <v>875</v>
      </c>
      <c r="D84" s="18">
        <v>875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5" thickBot="1">
      <c r="A85" s="57">
        <f>Davalianeba!A85</f>
        <v>401</v>
      </c>
      <c r="B85" s="58" t="str">
        <f>Davalianeba!B85</f>
        <v>მ.ჯავახიშვილი</v>
      </c>
      <c r="C85" s="59">
        <f t="shared" si="1"/>
        <v>0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ht="15" thickBot="1">
      <c r="A86" s="4">
        <f>Davalianeba!A86</f>
        <v>402</v>
      </c>
      <c r="B86" s="38" t="str">
        <f>Davalianeba!B86</f>
        <v>დ.სულაბერიძე</v>
      </c>
      <c r="C86" s="26">
        <f t="shared" si="1"/>
        <v>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5" thickBot="1">
      <c r="A87" s="4">
        <f>Davalianeba!A87</f>
        <v>403</v>
      </c>
      <c r="B87" s="38" t="str">
        <f>Davalianeba!B87</f>
        <v>გამყრელიძ</v>
      </c>
      <c r="C87" s="26">
        <f t="shared" si="1"/>
        <v>175.7</v>
      </c>
      <c r="D87" s="18">
        <v>98.7</v>
      </c>
      <c r="E87" s="18">
        <v>77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5" thickBot="1">
      <c r="A88" s="4">
        <f>Davalianeba!A88</f>
        <v>404</v>
      </c>
      <c r="B88" s="38" t="str">
        <f>Davalianeba!B88</f>
        <v>გ.ჭუმბურიძე</v>
      </c>
      <c r="C88" s="26">
        <f t="shared" si="1"/>
        <v>135</v>
      </c>
      <c r="D88" s="18">
        <v>65</v>
      </c>
      <c r="E88" s="18">
        <v>70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5" thickBot="1">
      <c r="A89" s="4">
        <f>Davalianeba!A89</f>
        <v>405</v>
      </c>
      <c r="B89" s="38" t="str">
        <f>Davalianeba!B89</f>
        <v>გიგაური</v>
      </c>
      <c r="C89" s="26">
        <f t="shared" si="1"/>
        <v>285</v>
      </c>
      <c r="D89" s="18">
        <v>140</v>
      </c>
      <c r="E89" s="18">
        <v>145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5" thickBot="1">
      <c r="A90" s="4">
        <f>Davalianeba!A90</f>
        <v>406</v>
      </c>
      <c r="B90" s="38" t="str">
        <f>Davalianeba!B90</f>
        <v>გამყრელიძ</v>
      </c>
      <c r="C90" s="26">
        <f t="shared" si="1"/>
        <v>387</v>
      </c>
      <c r="D90" s="18">
        <v>199</v>
      </c>
      <c r="E90" s="18">
        <v>188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5" thickBot="1">
      <c r="A91" s="4">
        <f>Davalianeba!A91</f>
        <v>407</v>
      </c>
      <c r="B91" s="38" t="str">
        <f>Davalianeba!B91</f>
        <v>გამყრელიძ</v>
      </c>
      <c r="C91" s="26">
        <f t="shared" si="1"/>
        <v>335.3</v>
      </c>
      <c r="D91" s="18">
        <v>167.3</v>
      </c>
      <c r="E91" s="18">
        <v>168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5" thickBot="1">
      <c r="A92" s="4">
        <f>Davalianeba!A92</f>
        <v>408</v>
      </c>
      <c r="B92" s="38" t="str">
        <f>Davalianeba!B92</f>
        <v>გიგაური ი</v>
      </c>
      <c r="C92" s="26">
        <f t="shared" si="1"/>
        <v>290</v>
      </c>
      <c r="D92" s="18">
        <v>150</v>
      </c>
      <c r="E92" s="18">
        <v>140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5" thickBot="1">
      <c r="A93" s="4">
        <f>Davalianeba!A93</f>
        <v>409</v>
      </c>
      <c r="B93" s="38" t="str">
        <f>Davalianeba!B93</f>
        <v>შალიკაძ ი</v>
      </c>
      <c r="C93" s="26">
        <f t="shared" si="1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5" thickBot="1">
      <c r="A94" s="4">
        <f>Davalianeba!A94</f>
        <v>410</v>
      </c>
      <c r="B94" s="38" t="str">
        <f>Davalianeba!B94</f>
        <v>ვარდიშვილი ნ</v>
      </c>
      <c r="C94" s="26">
        <f t="shared" si="1"/>
        <v>0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5" thickBot="1">
      <c r="A95" s="4">
        <f>Davalianeba!A95</f>
        <v>411</v>
      </c>
      <c r="B95" s="38" t="s">
        <v>633</v>
      </c>
      <c r="C95" s="26">
        <f t="shared" si="1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5" thickBot="1">
      <c r="A96" s="4">
        <f>Davalianeba!A96</f>
        <v>412</v>
      </c>
      <c r="B96" s="38" t="str">
        <f>Davalianeba!B96</f>
        <v>აბაიშვილი</v>
      </c>
      <c r="C96" s="26">
        <f t="shared" si="1"/>
        <v>200</v>
      </c>
      <c r="D96" s="18">
        <v>200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5" thickBot="1">
      <c r="A97" s="4">
        <f>Davalianeba!A97</f>
        <v>413</v>
      </c>
      <c r="B97" s="38" t="str">
        <f>Davalianeba!B97</f>
        <v>აბაიშვილი</v>
      </c>
      <c r="C97" s="26">
        <f t="shared" si="1"/>
        <v>50</v>
      </c>
      <c r="D97" s="18">
        <v>50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" thickBot="1">
      <c r="A98" s="4">
        <f>Davalianeba!A98</f>
        <v>414</v>
      </c>
      <c r="B98" s="38" t="str">
        <f>Davalianeba!B98</f>
        <v>ლ.გური</v>
      </c>
      <c r="C98" s="26">
        <f t="shared" si="1"/>
        <v>128.09</v>
      </c>
      <c r="D98" s="18">
        <v>60</v>
      </c>
      <c r="E98" s="18">
        <v>68.09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5" thickBot="1">
      <c r="A99" s="4">
        <f>Davalianeba!A99</f>
        <v>415</v>
      </c>
      <c r="B99" s="38" t="str">
        <f>Davalianeba!B99</f>
        <v>ი.გური</v>
      </c>
      <c r="C99" s="26">
        <f t="shared" si="1"/>
        <v>237.51</v>
      </c>
      <c r="D99" s="18">
        <v>105</v>
      </c>
      <c r="E99" s="18">
        <v>132.51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5" thickBot="1">
      <c r="A100" s="4">
        <f>Davalianeba!A100</f>
        <v>416</v>
      </c>
      <c r="B100" s="38" t="str">
        <f>Davalianeba!B100</f>
        <v>დ.გური</v>
      </c>
      <c r="C100" s="26">
        <f t="shared" si="1"/>
        <v>294.4</v>
      </c>
      <c r="D100" s="18">
        <v>165</v>
      </c>
      <c r="E100" s="18">
        <v>129.4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5" thickBot="1">
      <c r="A101" s="4">
        <f>Davalianeba!A101</f>
        <v>417</v>
      </c>
      <c r="B101" s="38" t="str">
        <f>Davalianeba!B101</f>
        <v>ალხაზიშვილი დ</v>
      </c>
      <c r="C101" s="26">
        <f t="shared" si="1"/>
        <v>740</v>
      </c>
      <c r="D101" s="18">
        <v>740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5" thickBot="1">
      <c r="A102" s="4">
        <f>Davalianeba!A102</f>
        <v>418</v>
      </c>
      <c r="B102" s="38" t="str">
        <f>Davalianeba!B102</f>
        <v>ფეიქრიშვილი</v>
      </c>
      <c r="C102" s="26">
        <f t="shared" si="1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5" thickBot="1">
      <c r="A103" s="4">
        <f>Davalianeba!A103</f>
        <v>419</v>
      </c>
      <c r="B103" s="38" t="str">
        <f>Davalianeba!B103</f>
        <v>ე.კავაძე</v>
      </c>
      <c r="C103" s="26">
        <f t="shared" si="1"/>
        <v>300</v>
      </c>
      <c r="D103" s="18"/>
      <c r="E103" s="18">
        <v>300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5" thickBot="1">
      <c r="A104" s="4">
        <f>Davalianeba!A104</f>
        <v>420</v>
      </c>
      <c r="B104" s="38" t="str">
        <f>Davalianeba!B104</f>
        <v>თ.ანდრიაძე</v>
      </c>
      <c r="C104" s="26">
        <f t="shared" si="1"/>
        <v>445</v>
      </c>
      <c r="D104" s="18">
        <v>190</v>
      </c>
      <c r="E104" s="18">
        <v>255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5" thickBot="1">
      <c r="A105" s="4">
        <f>Davalianeba!A105</f>
        <v>421</v>
      </c>
      <c r="B105" s="38" t="str">
        <f>Davalianeba!B105</f>
        <v>კლდიაშვილი</v>
      </c>
      <c r="C105" s="26">
        <f t="shared" si="1"/>
        <v>470</v>
      </c>
      <c r="D105" s="18"/>
      <c r="E105" s="18">
        <v>470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5" thickBot="1">
      <c r="A106" s="4">
        <f>Davalianeba!A106</f>
        <v>422</v>
      </c>
      <c r="B106" s="38" t="str">
        <f>Davalianeba!B106</f>
        <v>ნ.იმნაიშვილი</v>
      </c>
      <c r="C106" s="26">
        <f t="shared" si="1"/>
        <v>200</v>
      </c>
      <c r="D106" s="18">
        <v>100</v>
      </c>
      <c r="E106" s="18">
        <v>100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5" thickBot="1">
      <c r="A107" s="4">
        <f>Davalianeba!A107</f>
        <v>423</v>
      </c>
      <c r="B107" s="38" t="str">
        <f>Davalianeba!B107</f>
        <v>ლ.ანდღულაძე</v>
      </c>
      <c r="C107" s="26">
        <f t="shared" si="1"/>
        <v>770</v>
      </c>
      <c r="D107" s="18">
        <v>770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5" thickBot="1">
      <c r="A108" s="4">
        <f>Davalianeba!A108</f>
        <v>424</v>
      </c>
      <c r="B108" s="38" t="str">
        <f>Davalianeba!B108</f>
        <v>გ.შენგელია</v>
      </c>
      <c r="C108" s="26">
        <f t="shared" si="1"/>
        <v>264</v>
      </c>
      <c r="D108" s="18">
        <v>132</v>
      </c>
      <c r="E108" s="18">
        <v>132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5" thickBot="1">
      <c r="A109" s="4">
        <f>Davalianeba!A109</f>
        <v>425</v>
      </c>
      <c r="B109" s="38" t="str">
        <f>Davalianeba!B109</f>
        <v>ა.ტაბუცაძე</v>
      </c>
      <c r="C109" s="26">
        <f t="shared" si="1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5" thickBot="1">
      <c r="A110" s="4">
        <f>Davalianeba!A110</f>
        <v>426</v>
      </c>
      <c r="B110" s="38" t="str">
        <f>Davalianeba!B110</f>
        <v>ა.ტაბუცაძე</v>
      </c>
      <c r="C110" s="26">
        <f t="shared" si="1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5" thickBot="1">
      <c r="A111" s="57">
        <f>Davalianeba!A111</f>
        <v>501</v>
      </c>
      <c r="B111" s="58" t="str">
        <f>Davalianeba!B111</f>
        <v>ნ.კალანდაძე</v>
      </c>
      <c r="C111" s="59">
        <f t="shared" si="1"/>
        <v>165</v>
      </c>
      <c r="D111" s="60">
        <v>100</v>
      </c>
      <c r="E111" s="60">
        <v>65</v>
      </c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ht="15" thickBot="1">
      <c r="A112" s="4">
        <f>Davalianeba!A112</f>
        <v>502</v>
      </c>
      <c r="B112" s="38" t="str">
        <f>Davalianeba!B112</f>
        <v>მ.ბერიშვილი</v>
      </c>
      <c r="C112" s="26">
        <f t="shared" si="1"/>
        <v>100</v>
      </c>
      <c r="D112" s="18">
        <v>100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5" thickBot="1">
      <c r="A113" s="4">
        <f>Davalianeba!A113</f>
        <v>503</v>
      </c>
      <c r="B113" s="38" t="str">
        <f>Davalianeba!B113</f>
        <v>კ.ჩოჩია</v>
      </c>
      <c r="C113" s="26">
        <f t="shared" si="1"/>
        <v>0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5" thickBot="1">
      <c r="A114" s="4">
        <f>Davalianeba!A114</f>
        <v>504</v>
      </c>
      <c r="B114" s="38" t="str">
        <f>Davalianeba!B114</f>
        <v>კ.ჩოჩია</v>
      </c>
      <c r="C114" s="26">
        <f t="shared" si="1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5" thickBot="1">
      <c r="A115" s="4">
        <f>Davalianeba!A115</f>
        <v>505</v>
      </c>
      <c r="B115" s="38" t="str">
        <f>Davalianeba!B115</f>
        <v>თ.კვერნაძე</v>
      </c>
      <c r="C115" s="26">
        <f t="shared" si="1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5" thickBot="1">
      <c r="A116" s="4">
        <f>Davalianeba!A116</f>
        <v>506</v>
      </c>
      <c r="B116" s="38" t="s">
        <v>647</v>
      </c>
      <c r="C116" s="26">
        <f t="shared" si="1"/>
        <v>440</v>
      </c>
      <c r="D116" s="18">
        <v>220</v>
      </c>
      <c r="E116" s="18">
        <v>220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5" thickBot="1">
      <c r="A117" s="4">
        <f>Davalianeba!A117</f>
        <v>507</v>
      </c>
      <c r="B117" s="38" t="str">
        <f>Davalianeba!B117</f>
        <v>დ.მაღლაკელიძე</v>
      </c>
      <c r="C117" s="26">
        <f t="shared" si="1"/>
        <v>0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5" thickBot="1">
      <c r="A118" s="4">
        <f>Davalianeba!A118</f>
        <v>508</v>
      </c>
      <c r="B118" s="38" t="str">
        <f>Davalianeba!B118</f>
        <v>ვ.ნარდიელო</v>
      </c>
      <c r="C118" s="26">
        <f t="shared" si="1"/>
        <v>116</v>
      </c>
      <c r="D118" s="18"/>
      <c r="E118" s="18"/>
      <c r="F118" s="18">
        <v>116</v>
      </c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5" thickBot="1">
      <c r="A119" s="4">
        <f>Davalianeba!A119</f>
        <v>509</v>
      </c>
      <c r="B119" s="38" t="str">
        <f>Davalianeba!B119</f>
        <v>ნ.ბუაძე</v>
      </c>
      <c r="C119" s="26">
        <f t="shared" si="1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5" thickBot="1">
      <c r="A120" s="4">
        <f>Davalianeba!A120</f>
        <v>510</v>
      </c>
      <c r="B120" s="38" t="str">
        <f>Davalianeba!B120</f>
        <v>ჩოჩია</v>
      </c>
      <c r="C120" s="26">
        <f t="shared" si="1"/>
        <v>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5" thickBot="1">
      <c r="A121" s="4">
        <f>Davalianeba!A121</f>
        <v>511</v>
      </c>
      <c r="B121" s="38" t="str">
        <f>Davalianeba!B121</f>
        <v>ჩოჩია</v>
      </c>
      <c r="C121" s="26">
        <f t="shared" si="1"/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5" thickBot="1">
      <c r="A122" s="4">
        <f>Davalianeba!A122</f>
        <v>512</v>
      </c>
      <c r="B122" s="38" t="str">
        <f>Davalianeba!B122</f>
        <v>გ.ქუთათელაძე</v>
      </c>
      <c r="C122" s="26">
        <f t="shared" si="1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5" thickBot="1">
      <c r="A123" s="4">
        <f>Davalianeba!A123</f>
        <v>513</v>
      </c>
      <c r="B123" s="38" t="str">
        <f>Davalianeba!B123</f>
        <v>გ.ქუთათელაძე</v>
      </c>
      <c r="C123" s="26">
        <f t="shared" si="1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5" thickBot="1">
      <c r="A124" s="4">
        <f>Davalianeba!A124</f>
        <v>514</v>
      </c>
      <c r="B124" s="38" t="str">
        <f>Davalianeba!B124</f>
        <v>მ.ნაცვლიშვილი</v>
      </c>
      <c r="C124" s="26">
        <f t="shared" si="1"/>
        <v>200</v>
      </c>
      <c r="D124" s="18">
        <v>100</v>
      </c>
      <c r="E124" s="18">
        <v>100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5" thickBot="1">
      <c r="A125" s="4">
        <f>Davalianeba!A125</f>
        <v>515</v>
      </c>
      <c r="B125" s="38" t="str">
        <f>Davalianeba!B125</f>
        <v>კანდელაკი</v>
      </c>
      <c r="C125" s="26">
        <f t="shared" si="1"/>
        <v>600</v>
      </c>
      <c r="D125" s="18">
        <v>600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5" thickBot="1">
      <c r="A126" s="4">
        <f>Davalianeba!A126</f>
        <v>516</v>
      </c>
      <c r="B126" s="38" t="str">
        <f>Davalianeba!B126</f>
        <v>ჯ ჯანაშია.ხ.რცხილაძე</v>
      </c>
      <c r="C126" s="26">
        <f t="shared" si="1"/>
        <v>250</v>
      </c>
      <c r="D126" s="18">
        <v>250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5" thickBot="1">
      <c r="A127" s="4">
        <f>Davalianeba!A127</f>
        <v>517</v>
      </c>
      <c r="B127" s="38" t="str">
        <f>Davalianeba!B127</f>
        <v>გაბრიჩიძე ვახტანგი</v>
      </c>
      <c r="C127" s="26">
        <f t="shared" si="1"/>
        <v>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5" thickBot="1">
      <c r="A128" s="4">
        <f>Davalianeba!A128</f>
        <v>518</v>
      </c>
      <c r="B128" s="38" t="str">
        <f>Davalianeba!B128</f>
        <v>გაბრიჩიძე ვახტანგი</v>
      </c>
      <c r="C128" s="26">
        <f t="shared" si="1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5" thickBot="1">
      <c r="A129" s="4">
        <f>Davalianeba!A129</f>
        <v>519</v>
      </c>
      <c r="B129" s="38" t="str">
        <f>Davalianeba!B129</f>
        <v>თსეფერთელაძე-გუნცაძე</v>
      </c>
      <c r="C129" s="26">
        <f t="shared" si="1"/>
        <v>600</v>
      </c>
      <c r="D129" s="18">
        <v>600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5" thickBot="1">
      <c r="A130" s="4">
        <f>Davalianeba!A130</f>
        <v>520</v>
      </c>
      <c r="B130" s="38" t="str">
        <f>Davalianeba!B130</f>
        <v>თ.სეფერთელეძე-გუნცაძე</v>
      </c>
      <c r="C130" s="26">
        <f t="shared" si="1"/>
        <v>790</v>
      </c>
      <c r="D130" s="18">
        <v>790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5" thickBot="1">
      <c r="A131" s="4">
        <f>Davalianeba!A131</f>
        <v>521</v>
      </c>
      <c r="B131" s="38" t="str">
        <f>Davalianeba!B131</f>
        <v>მ.ასათიანი</v>
      </c>
      <c r="C131" s="26">
        <f t="shared" si="1"/>
        <v>150</v>
      </c>
      <c r="D131" s="18">
        <v>100</v>
      </c>
      <c r="E131" s="18"/>
      <c r="F131" s="18">
        <v>50</v>
      </c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5" thickBot="1">
      <c r="A132" s="4">
        <f>Davalianeba!A132</f>
        <v>522</v>
      </c>
      <c r="B132" s="38" t="str">
        <f>Davalianeba!B132</f>
        <v>მ.კილაძე</v>
      </c>
      <c r="C132" s="26">
        <f t="shared" si="1"/>
        <v>200</v>
      </c>
      <c r="D132" s="18"/>
      <c r="E132" s="18">
        <v>200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5" thickBot="1">
      <c r="A133" s="4">
        <f>Davalianeba!A133</f>
        <v>523</v>
      </c>
      <c r="B133" s="38" t="str">
        <f>Davalianeba!B133</f>
        <v>ნ.ჯანელიძე</v>
      </c>
      <c r="C133" s="26">
        <f t="shared" si="1"/>
        <v>1100</v>
      </c>
      <c r="D133" s="18">
        <v>100</v>
      </c>
      <c r="E133" s="18">
        <v>1000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5" thickBot="1">
      <c r="A134" s="4">
        <f>Davalianeba!A134</f>
        <v>524</v>
      </c>
      <c r="B134" s="38" t="str">
        <f>Davalianeba!B134</f>
        <v>qeTiSvili i</v>
      </c>
      <c r="C134" s="26">
        <f t="shared" si="1"/>
        <v>0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5" thickBot="1">
      <c r="A135" s="4">
        <f>Davalianeba!A135</f>
        <v>525</v>
      </c>
      <c r="B135" s="38" t="str">
        <f>Davalianeba!B135</f>
        <v>ხოლუაშვილი ი</v>
      </c>
      <c r="C135" s="26">
        <f t="shared" si="1"/>
        <v>200</v>
      </c>
      <c r="D135" s="18">
        <v>200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5" thickBot="1">
      <c r="A136" s="4">
        <f>Davalianeba!A136</f>
        <v>526</v>
      </c>
      <c r="B136" s="38" t="str">
        <f>Davalianeba!B136</f>
        <v>ი.ჯინჭველაძე</v>
      </c>
      <c r="C136" s="26">
        <f t="shared" si="1"/>
        <v>0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5" thickBot="1">
      <c r="A137" s="4">
        <f>Davalianeba!A137</f>
        <v>527</v>
      </c>
      <c r="B137" s="38" t="str">
        <f>Davalianeba!B137</f>
        <v>თ.ოდიშარია</v>
      </c>
      <c r="C137" s="26">
        <f aca="true" t="shared" si="2" ref="C137:C142">SUM(D137:O137)</f>
        <v>300</v>
      </c>
      <c r="D137" s="18">
        <v>300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5" thickBot="1">
      <c r="A138" s="4">
        <f>Davalianeba!A138</f>
        <v>528</v>
      </c>
      <c r="B138" s="38" t="str">
        <f>Davalianeba!B138</f>
        <v>ს.მეგენეიშვილი</v>
      </c>
      <c r="C138" s="26">
        <f t="shared" si="2"/>
        <v>50</v>
      </c>
      <c r="D138" s="18">
        <v>50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5" thickBot="1">
      <c r="A139" s="4">
        <f>Davalianeba!A139</f>
        <v>529</v>
      </c>
      <c r="B139" s="38" t="str">
        <f>Davalianeba!B139</f>
        <v>მ.პაპიძე</v>
      </c>
      <c r="C139" s="26">
        <f t="shared" si="2"/>
        <v>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5" thickBot="1">
      <c r="A140" s="4">
        <f>Davalianeba!A140</f>
        <v>530</v>
      </c>
      <c r="B140" s="38" t="str">
        <f>Davalianeba!B140</f>
        <v>ნ.ბერიძე</v>
      </c>
      <c r="C140" s="26">
        <f t="shared" si="2"/>
        <v>0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5" thickBot="1">
      <c r="A141" s="4">
        <f>Davalianeba!A141</f>
        <v>531</v>
      </c>
      <c r="B141" s="38" t="str">
        <f>Davalianeba!B141</f>
        <v>ზ.ფავლენიშვილი</v>
      </c>
      <c r="C141" s="26">
        <f t="shared" si="2"/>
        <v>1020</v>
      </c>
      <c r="D141" s="18">
        <v>500</v>
      </c>
      <c r="E141" s="18">
        <v>520</v>
      </c>
      <c r="F141" s="202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5" thickBot="1">
      <c r="A142" s="4">
        <f>Davalianeba!A142</f>
        <v>532</v>
      </c>
      <c r="B142" s="38" t="str">
        <f>Davalianeba!B142</f>
        <v>თ.ბაკურიძე</v>
      </c>
      <c r="C142" s="26">
        <f t="shared" si="2"/>
        <v>220</v>
      </c>
      <c r="D142" s="18">
        <v>110</v>
      </c>
      <c r="E142" s="18">
        <v>110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5" thickBot="1">
      <c r="A143" s="4" t="str">
        <f>Davalianeba!A143</f>
        <v> </v>
      </c>
      <c r="B143" s="38" t="str">
        <f>Davalianeba!B143</f>
        <v> </v>
      </c>
      <c r="C143" s="39">
        <f>SUM(D143:O143)</f>
        <v>0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5" thickBot="1">
      <c r="A144" s="57" t="str">
        <f>Davalianeba!A144</f>
        <v>kz 1</v>
      </c>
      <c r="B144" s="58" t="str">
        <f>Davalianeba!B144</f>
        <v>ბილაინი</v>
      </c>
      <c r="C144" s="61">
        <f aca="true" t="shared" si="3" ref="C144:C149">SUM(D144:O144)</f>
        <v>5908.91</v>
      </c>
      <c r="D144" s="60">
        <v>869.56</v>
      </c>
      <c r="E144" s="60">
        <v>838.63</v>
      </c>
      <c r="F144" s="60">
        <v>4200.72</v>
      </c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1:15" ht="15" thickBot="1">
      <c r="A145" s="4" t="str">
        <f>Davalianeba!A145</f>
        <v>kz2</v>
      </c>
      <c r="B145" s="38">
        <f>Davalianeba!B145</f>
        <v>0</v>
      </c>
      <c r="C145" s="39">
        <f t="shared" si="3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5" thickBot="1">
      <c r="A146" s="4" t="str">
        <f>Davalianeba!A146</f>
        <v>kz 3</v>
      </c>
      <c r="B146" s="38">
        <f>Davalianeba!B146</f>
        <v>0</v>
      </c>
      <c r="C146" s="39">
        <f t="shared" si="3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3.5" thickBot="1">
      <c r="A147" s="4" t="str">
        <f>Davalianeba!A147</f>
        <v>kz 4</v>
      </c>
      <c r="B147" s="266" t="str">
        <f>Davalianeba!B147</f>
        <v>MAGTI </v>
      </c>
      <c r="C147" s="39">
        <f t="shared" si="3"/>
        <v>2174.07</v>
      </c>
      <c r="D147" s="18">
        <v>1107.39</v>
      </c>
      <c r="E147" s="18">
        <v>1066.68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4.25" thickBot="1">
      <c r="A148" s="4" t="str">
        <f>Davalianeba!A148</f>
        <v>kz 5</v>
      </c>
      <c r="B148" s="270" t="str">
        <f>Davalianeba!B148</f>
        <v>GeoCell</v>
      </c>
      <c r="C148" s="39">
        <f t="shared" si="3"/>
        <v>2939.09</v>
      </c>
      <c r="D148" s="18">
        <v>1055.53</v>
      </c>
      <c r="E148" s="18">
        <v>997.82</v>
      </c>
      <c r="F148" s="18">
        <v>885.74</v>
      </c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5" thickBot="1">
      <c r="A149" s="4">
        <f>Davalianeba!A149</f>
        <v>0</v>
      </c>
      <c r="B149" s="38">
        <f>Davalianeba!B149</f>
        <v>0</v>
      </c>
      <c r="C149" s="39">
        <f t="shared" si="3"/>
        <v>0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5">
      <c r="A150" s="36"/>
      <c r="B150" s="19" t="s">
        <v>38</v>
      </c>
      <c r="C150" s="54">
        <f>SUM(C7:C149)</f>
        <v>38802.229999999996</v>
      </c>
      <c r="D150" s="54">
        <f aca="true" t="shared" si="4" ref="D150:O150">SUM(D7:D149)</f>
        <v>19638.55</v>
      </c>
      <c r="E150" s="54">
        <f t="shared" si="4"/>
        <v>13286.22</v>
      </c>
      <c r="F150" s="54">
        <f t="shared" si="4"/>
        <v>5877.46</v>
      </c>
      <c r="G150" s="54">
        <f t="shared" si="4"/>
        <v>0</v>
      </c>
      <c r="H150" s="54">
        <f t="shared" si="4"/>
        <v>0</v>
      </c>
      <c r="I150" s="54">
        <f t="shared" si="4"/>
        <v>0</v>
      </c>
      <c r="J150" s="54">
        <f t="shared" si="4"/>
        <v>0</v>
      </c>
      <c r="K150" s="54">
        <f t="shared" si="4"/>
        <v>0</v>
      </c>
      <c r="L150" s="54">
        <f t="shared" si="4"/>
        <v>0</v>
      </c>
      <c r="M150" s="54">
        <f t="shared" si="4"/>
        <v>0</v>
      </c>
      <c r="N150" s="54">
        <f t="shared" si="4"/>
        <v>0</v>
      </c>
      <c r="O150" s="54">
        <f t="shared" si="4"/>
        <v>0</v>
      </c>
    </row>
    <row r="151" spans="3:15" ht="15">
      <c r="C151" s="2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9"/>
      <c r="B152" s="10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321"/>
      <c r="B153" s="322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9"/>
      <c r="B154" s="10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10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10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5">
      <c r="A157" s="9"/>
      <c r="B157" s="10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9"/>
      <c r="B158" s="10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5">
      <c r="A159" s="9"/>
      <c r="B159" s="10"/>
      <c r="C159" s="40"/>
      <c r="D159" s="41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4" ht="15">
      <c r="A160" s="9"/>
      <c r="B160" s="10"/>
      <c r="C160" s="42"/>
      <c r="D160" s="9"/>
    </row>
    <row r="161" spans="1:4" ht="15">
      <c r="A161" s="9"/>
      <c r="B161" s="10"/>
      <c r="C161" s="42"/>
      <c r="D161" s="9"/>
    </row>
    <row r="162" spans="1:4" ht="15">
      <c r="A162" s="9"/>
      <c r="B162" s="10"/>
      <c r="C162" s="42"/>
      <c r="D162" s="9"/>
    </row>
    <row r="163" spans="1:4" ht="15">
      <c r="A163" s="9"/>
      <c r="B163" s="10"/>
      <c r="C163" s="42"/>
      <c r="D163" s="9"/>
    </row>
    <row r="164" spans="1:4" ht="15">
      <c r="A164" s="9"/>
      <c r="B164" s="10"/>
      <c r="C164" s="42"/>
      <c r="D164" s="9"/>
    </row>
  </sheetData>
  <sheetProtection selectLockedCells="1"/>
  <mergeCells count="5">
    <mergeCell ref="A153:B153"/>
    <mergeCell ref="D5:O5"/>
    <mergeCell ref="C5:C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9.140625" style="274" customWidth="1"/>
    <col min="2" max="2" width="26.8515625" style="273" customWidth="1"/>
    <col min="3" max="3" width="10.00390625" style="0" customWidth="1"/>
    <col min="4" max="4" width="11.8515625" style="0" customWidth="1"/>
  </cols>
  <sheetData>
    <row r="1" spans="1:2" ht="12.75">
      <c r="A1" s="389" t="s">
        <v>281</v>
      </c>
      <c r="B1" s="389"/>
    </row>
    <row r="4" spans="1:15" s="276" customFormat="1" ht="12.75">
      <c r="A4" s="277"/>
      <c r="B4" s="275"/>
      <c r="C4" s="277">
        <f>Davalianeba!E1</f>
        <v>2024</v>
      </c>
      <c r="D4" s="277">
        <v>1</v>
      </c>
      <c r="E4" s="277">
        <f>D4+1</f>
        <v>2</v>
      </c>
      <c r="F4" s="277">
        <f aca="true" t="shared" si="0" ref="F4:N4">E4+1</f>
        <v>3</v>
      </c>
      <c r="G4" s="277">
        <f t="shared" si="0"/>
        <v>4</v>
      </c>
      <c r="H4" s="277">
        <f t="shared" si="0"/>
        <v>5</v>
      </c>
      <c r="I4" s="277">
        <f t="shared" si="0"/>
        <v>6</v>
      </c>
      <c r="J4" s="277">
        <f t="shared" si="0"/>
        <v>7</v>
      </c>
      <c r="K4" s="277">
        <f t="shared" si="0"/>
        <v>8</v>
      </c>
      <c r="L4" s="277">
        <f t="shared" si="0"/>
        <v>9</v>
      </c>
      <c r="M4" s="277">
        <f t="shared" si="0"/>
        <v>10</v>
      </c>
      <c r="N4" s="277">
        <f t="shared" si="0"/>
        <v>11</v>
      </c>
      <c r="O4" s="277">
        <f>N4+1</f>
        <v>12</v>
      </c>
    </row>
    <row r="5" spans="1:15" s="276" customFormat="1" ht="13.5" thickBot="1">
      <c r="A5" s="277"/>
      <c r="B5" s="275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ht="27" thickBot="1">
      <c r="A6" s="274">
        <v>1</v>
      </c>
      <c r="B6" s="283" t="s">
        <v>277</v>
      </c>
      <c r="C6" s="280">
        <f>SUM(D6:O6)</f>
        <v>1600</v>
      </c>
      <c r="D6" s="292">
        <v>800</v>
      </c>
      <c r="E6" s="293">
        <v>800</v>
      </c>
      <c r="F6" s="293"/>
      <c r="G6" s="293"/>
      <c r="H6" s="293"/>
      <c r="I6" s="293"/>
      <c r="J6" s="293"/>
      <c r="K6" s="293"/>
      <c r="L6" s="293"/>
      <c r="M6" s="293"/>
      <c r="N6" s="293"/>
      <c r="O6" s="294"/>
    </row>
    <row r="7" spans="2:15" ht="30.75" customHeight="1" thickBot="1">
      <c r="B7" s="283" t="s">
        <v>278</v>
      </c>
      <c r="C7" s="281">
        <f>SUM(D7:O7)</f>
        <v>2400</v>
      </c>
      <c r="D7" s="295">
        <v>800</v>
      </c>
      <c r="E7" s="296">
        <v>800</v>
      </c>
      <c r="F7" s="296">
        <v>800</v>
      </c>
      <c r="G7" s="296"/>
      <c r="H7" s="296"/>
      <c r="I7" s="296"/>
      <c r="J7" s="296"/>
      <c r="K7" s="296"/>
      <c r="L7" s="296"/>
      <c r="M7" s="296"/>
      <c r="N7" s="296"/>
      <c r="O7" s="297"/>
    </row>
    <row r="8" spans="2:15" ht="36.75" customHeight="1" thickBot="1">
      <c r="B8" s="283" t="s">
        <v>453</v>
      </c>
      <c r="C8" s="282">
        <f>SUM(D8:O8)</f>
        <v>2580</v>
      </c>
      <c r="D8" s="298">
        <v>860</v>
      </c>
      <c r="E8" s="109">
        <v>860</v>
      </c>
      <c r="F8" s="109">
        <v>860</v>
      </c>
      <c r="G8" s="109"/>
      <c r="H8" s="109"/>
      <c r="I8" s="109"/>
      <c r="J8" s="109"/>
      <c r="K8" s="109"/>
      <c r="L8" s="109"/>
      <c r="M8" s="109"/>
      <c r="N8" s="109"/>
      <c r="O8" s="299"/>
    </row>
    <row r="9" spans="2:15" ht="36.75" customHeight="1" thickBot="1">
      <c r="B9" s="283" t="s">
        <v>279</v>
      </c>
      <c r="C9" s="282">
        <f>SUM(D9:O9)</f>
        <v>0</v>
      </c>
      <c r="D9" s="298"/>
      <c r="E9" s="109"/>
      <c r="F9" s="109"/>
      <c r="G9" s="109"/>
      <c r="H9" s="109"/>
      <c r="I9" s="109"/>
      <c r="J9" s="109"/>
      <c r="K9" s="303"/>
      <c r="L9" s="109"/>
      <c r="M9" s="109"/>
      <c r="N9" s="109"/>
      <c r="O9" s="299"/>
    </row>
    <row r="10" spans="1:16" ht="29.25" customHeight="1">
      <c r="A10" s="278"/>
      <c r="B10" s="290" t="s">
        <v>280</v>
      </c>
      <c r="C10" s="291">
        <f>SUM(C6:C9)</f>
        <v>6580</v>
      </c>
      <c r="D10" s="291">
        <f aca="true" t="shared" si="1" ref="D10:O10">SUM(D6:D9)</f>
        <v>2460</v>
      </c>
      <c r="E10" s="291">
        <f t="shared" si="1"/>
        <v>2460</v>
      </c>
      <c r="F10" s="291">
        <f t="shared" si="1"/>
        <v>1660</v>
      </c>
      <c r="G10" s="291">
        <f t="shared" si="1"/>
        <v>0</v>
      </c>
      <c r="H10" s="291">
        <f t="shared" si="1"/>
        <v>0</v>
      </c>
      <c r="I10" s="291">
        <f t="shared" si="1"/>
        <v>0</v>
      </c>
      <c r="J10" s="291">
        <f t="shared" si="1"/>
        <v>0</v>
      </c>
      <c r="K10" s="291">
        <f t="shared" si="1"/>
        <v>0</v>
      </c>
      <c r="L10" s="291">
        <f t="shared" si="1"/>
        <v>0</v>
      </c>
      <c r="M10" s="291">
        <f>SUM(M6:M9)</f>
        <v>0</v>
      </c>
      <c r="N10" s="291">
        <f t="shared" si="1"/>
        <v>0</v>
      </c>
      <c r="O10" s="291">
        <f t="shared" si="1"/>
        <v>0</v>
      </c>
      <c r="P10" s="279"/>
    </row>
  </sheetData>
  <sheetProtection sheet="1" selectLockedCell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51" sqref="B151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6384" width="9.140625" style="1" customWidth="1"/>
  </cols>
  <sheetData>
    <row r="1" ht="15.75">
      <c r="B1" s="44" t="s">
        <v>40</v>
      </c>
    </row>
    <row r="2" ht="15.75">
      <c r="B2" s="44"/>
    </row>
    <row r="3" ht="15.75">
      <c r="B3" s="44"/>
    </row>
    <row r="4" ht="15" thickBot="1">
      <c r="C4" s="22"/>
    </row>
    <row r="5" spans="1:15" ht="13.5" thickBot="1">
      <c r="A5" s="355" t="s">
        <v>6</v>
      </c>
      <c r="B5" s="358" t="s">
        <v>3</v>
      </c>
      <c r="C5" s="379" t="s">
        <v>2</v>
      </c>
      <c r="D5" s="381">
        <f>Davalianeba!E1</f>
        <v>2024</v>
      </c>
      <c r="E5" s="382"/>
      <c r="F5" s="382"/>
      <c r="G5" s="382"/>
      <c r="H5" s="382"/>
      <c r="I5" s="382"/>
      <c r="J5" s="382"/>
      <c r="K5" s="383"/>
      <c r="L5" s="383"/>
      <c r="M5" s="383"/>
      <c r="N5" s="383"/>
      <c r="O5" s="384"/>
    </row>
    <row r="6" spans="1:15" ht="13.5" thickBot="1">
      <c r="A6" s="374"/>
      <c r="B6" s="359"/>
      <c r="C6" s="380"/>
      <c r="D6" s="23" t="s">
        <v>15</v>
      </c>
      <c r="E6" s="24" t="s">
        <v>16</v>
      </c>
      <c r="F6" s="24" t="s">
        <v>17</v>
      </c>
      <c r="G6" s="24" t="s">
        <v>18</v>
      </c>
      <c r="H6" s="24" t="s">
        <v>19</v>
      </c>
      <c r="I6" s="24" t="s">
        <v>20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5" t="s">
        <v>12</v>
      </c>
    </row>
    <row r="7" spans="1:15" ht="19.5" customHeight="1" thickBot="1">
      <c r="A7" s="4">
        <f>Davalianeba!A7</f>
        <v>101</v>
      </c>
      <c r="B7" s="43" t="str">
        <f>Davalianeba!B7</f>
        <v>ბაქრაძე მაკა</v>
      </c>
      <c r="C7" s="26">
        <f>SUM(D7:O7)</f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 customHeight="1" thickBot="1">
      <c r="A8" s="4">
        <f>Davalianeba!A8</f>
        <v>102</v>
      </c>
      <c r="B8" s="43" t="str">
        <f>Davalianeba!B8</f>
        <v>ბაქრაძე ეკა</v>
      </c>
      <c r="C8" s="26">
        <f aca="true" t="shared" si="0" ref="C8:C72">SUM(D8:O8)</f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6.5" customHeight="1" thickBot="1">
      <c r="A9" s="4">
        <f>Davalianeba!A9</f>
        <v>103</v>
      </c>
      <c r="B9" s="43" t="str">
        <f>Davalianeba!B9</f>
        <v>სალუქვაძე ო.</v>
      </c>
      <c r="C9" s="26">
        <f t="shared" si="0"/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thickBot="1">
      <c r="A11" s="4">
        <f>Davalianeba!A11</f>
        <v>105</v>
      </c>
      <c r="B11" s="43" t="str">
        <f>Davalianeba!B11</f>
        <v>წინამძღვრიშვილი დ.</v>
      </c>
      <c r="C11" s="26">
        <f t="shared" si="0"/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thickBot="1">
      <c r="A12" s="4">
        <f>Davalianeba!A12</f>
        <v>106</v>
      </c>
      <c r="B12" s="43" t="str">
        <f>Davalianeba!B12</f>
        <v>ყაზიაშვილი ა. </v>
      </c>
      <c r="C12" s="26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thickBot="1">
      <c r="A13" s="4">
        <f>Davalianeba!A13</f>
        <v>107</v>
      </c>
      <c r="B13" s="43" t="str">
        <f>Davalianeba!B13</f>
        <v>სალუქვაძე მ.</v>
      </c>
      <c r="C13" s="26">
        <f>SUM(D13:O13)</f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" thickBot="1">
      <c r="A14" s="4">
        <f>Davalianeba!A14</f>
        <v>108</v>
      </c>
      <c r="B14" s="43" t="s">
        <v>622</v>
      </c>
      <c r="C14" s="26">
        <f t="shared" si="0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thickBot="1">
      <c r="A16" s="4">
        <f>Davalianeba!A16</f>
        <v>110</v>
      </c>
      <c r="B16" s="43" t="str">
        <f>Davalianeba!B16</f>
        <v>ჭუბაბრია კ.</v>
      </c>
      <c r="C16" s="26">
        <f t="shared" si="0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thickBot="1">
      <c r="A17" s="4">
        <f>Davalianeba!A17</f>
        <v>111</v>
      </c>
      <c r="B17" s="43" t="str">
        <f>Davalianeba!B17</f>
        <v>ჯაყელი</v>
      </c>
      <c r="C17" s="26">
        <f t="shared" si="0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 thickBot="1">
      <c r="A19" s="4">
        <f>Davalianeba!A19</f>
        <v>113</v>
      </c>
      <c r="B19" s="43" t="str">
        <f>Davalianeba!B19</f>
        <v>ი.გვაზავა</v>
      </c>
      <c r="C19" s="26">
        <f t="shared" si="0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thickBot="1">
      <c r="A20" s="4">
        <f>Davalianeba!A20</f>
        <v>114</v>
      </c>
      <c r="B20" s="43" t="str">
        <f>Davalianeba!B20</f>
        <v>ქავთარაძე ქ</v>
      </c>
      <c r="C20" s="26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thickBot="1">
      <c r="A21" s="4">
        <f>Davalianeba!A21</f>
        <v>115</v>
      </c>
      <c r="B21" s="43" t="str">
        <f>Davalianeba!B21</f>
        <v>აგაჟანოვი ვ</v>
      </c>
      <c r="C21" s="26">
        <f t="shared" si="0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thickBot="1">
      <c r="A22" s="4">
        <f>Davalianeba!A22</f>
        <v>116</v>
      </c>
      <c r="B22" s="43" t="str">
        <f>Davalianeba!B22</f>
        <v>ენუქიძე</v>
      </c>
      <c r="C22" s="26">
        <f t="shared" si="0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thickBot="1">
      <c r="A23" s="4">
        <f>Davalianeba!A23</f>
        <v>117</v>
      </c>
      <c r="B23" s="43" t="str">
        <f>Davalianeba!B23</f>
        <v>აბესაძ გ</v>
      </c>
      <c r="C23" s="26">
        <f t="shared" si="0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" thickBot="1">
      <c r="A24" s="4">
        <f>Davalianeba!A24</f>
        <v>118</v>
      </c>
      <c r="B24" s="43" t="str">
        <f>Davalianeba!B24</f>
        <v>აბესაძ გ</v>
      </c>
      <c r="C24" s="26">
        <f t="shared" si="0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thickBot="1">
      <c r="A25" s="4">
        <f>Davalianeba!A25</f>
        <v>119</v>
      </c>
      <c r="B25" s="43" t="s">
        <v>623</v>
      </c>
      <c r="C25" s="26">
        <f t="shared" si="0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thickBot="1">
      <c r="A26" s="4">
        <f>Davalianeba!A26</f>
        <v>120</v>
      </c>
      <c r="B26" s="43" t="str">
        <f>Davalianeba!B26</f>
        <v>ყურაშვილი ნ</v>
      </c>
      <c r="C26" s="26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thickBot="1">
      <c r="A27" s="4">
        <f>Davalianeba!A27</f>
        <v>121</v>
      </c>
      <c r="B27" s="43" t="str">
        <f>Davalianeba!B27</f>
        <v>ყურაშვილი ნ</v>
      </c>
      <c r="C27" s="26">
        <f t="shared" si="0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" thickBot="1">
      <c r="A28" s="4">
        <f>Davalianeba!A28</f>
        <v>122</v>
      </c>
      <c r="B28" s="43" t="str">
        <f>Davalianeba!B28</f>
        <v>გოგნიაშვილი</v>
      </c>
      <c r="C28" s="26">
        <f t="shared" si="0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" thickBot="1">
      <c r="A29" s="4">
        <f>Davalianeba!A29</f>
        <v>123</v>
      </c>
      <c r="B29" s="43" t="str">
        <f>Davalianeba!B29</f>
        <v>ჯაბადარი გ</v>
      </c>
      <c r="C29" s="26">
        <f t="shared" si="0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thickBot="1">
      <c r="A30" s="4">
        <f>Davalianeba!A30</f>
        <v>124</v>
      </c>
      <c r="B30" s="43" t="str">
        <f>Davalianeba!B30</f>
        <v>ჯაბადარი გ</v>
      </c>
      <c r="C30" s="26">
        <f t="shared" si="0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thickBot="1">
      <c r="A31" s="57">
        <f>Davalianeba!A31</f>
        <v>201</v>
      </c>
      <c r="B31" s="62" t="str">
        <f>Davalianeba!B31</f>
        <v>ბრეგაძე მ.</v>
      </c>
      <c r="C31" s="59">
        <f t="shared" si="0"/>
        <v>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ht="15" thickBot="1">
      <c r="A32" s="57" t="str">
        <f>Davalianeba!A32</f>
        <v>201A</v>
      </c>
      <c r="B32" s="62" t="str">
        <f>Davalianeba!B32</f>
        <v>ამაშუკელი ბ/</v>
      </c>
      <c r="C32" s="59">
        <f>SUM(D32:O32)</f>
        <v>0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5" thickBot="1">
      <c r="A33" s="4">
        <f>Davalianeba!A33</f>
        <v>202</v>
      </c>
      <c r="B33" s="43" t="str">
        <f>Davalianeba!B33</f>
        <v>wuleuskiri g</v>
      </c>
      <c r="C33" s="26">
        <f t="shared" si="0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" thickBot="1">
      <c r="A34" s="4">
        <f>Davalianeba!A34</f>
        <v>203</v>
      </c>
      <c r="B34" s="43" t="str">
        <f>Davalianeba!B34</f>
        <v>wuleuskiri g</v>
      </c>
      <c r="C34" s="26">
        <f t="shared" si="0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thickBot="1">
      <c r="A35" s="4">
        <f>Davalianeba!A35</f>
        <v>204</v>
      </c>
      <c r="B35" s="43" t="str">
        <f>Davalianeba!B35</f>
        <v>კლიმიაშვილი.შ</v>
      </c>
      <c r="C35" s="26">
        <f t="shared" si="0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thickBot="1">
      <c r="A36" s="4">
        <f>Davalianeba!A36</f>
        <v>205</v>
      </c>
      <c r="B36" s="43" t="str">
        <f>Davalianeba!B36</f>
        <v>კლიმიაშვილი.შ</v>
      </c>
      <c r="C36" s="26">
        <f t="shared" si="0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thickBot="1">
      <c r="A37" s="4">
        <f>Davalianeba!A37</f>
        <v>206</v>
      </c>
      <c r="B37" s="43" t="str">
        <f>Davalianeba!B37</f>
        <v>ი.ჩკადუა</v>
      </c>
      <c r="C37" s="26">
        <f t="shared" si="0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5" thickBot="1">
      <c r="A38" s="4">
        <f>Davalianeba!A38</f>
        <v>207</v>
      </c>
      <c r="B38" s="43" t="str">
        <f>Davalianeba!B38</f>
        <v>ჩხეიძე დ.</v>
      </c>
      <c r="C38" s="26">
        <f t="shared" si="0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5" thickBot="1">
      <c r="A39" s="4">
        <f>Davalianeba!A39</f>
        <v>208</v>
      </c>
      <c r="B39" s="43" t="str">
        <f>Davalianeba!B39</f>
        <v>ზ.ლომიძე</v>
      </c>
      <c r="C39" s="26">
        <f t="shared" si="0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5" thickBot="1">
      <c r="A40" s="4">
        <f>Davalianeba!A40</f>
        <v>209</v>
      </c>
      <c r="B40" s="43" t="str">
        <f>Davalianeba!B40</f>
        <v>ზ.ლომიძე</v>
      </c>
      <c r="C40" s="26">
        <f t="shared" si="0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" thickBot="1">
      <c r="A41" s="4">
        <f>Davalianeba!A41</f>
        <v>210</v>
      </c>
      <c r="B41" s="43" t="str">
        <f>Davalianeba!B41</f>
        <v>მაისურაძ მ.</v>
      </c>
      <c r="C41" s="26">
        <f t="shared" si="0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" thickBot="1">
      <c r="A42" s="4">
        <f>Davalianeba!A42</f>
        <v>211</v>
      </c>
      <c r="B42" s="43" t="str">
        <f>Davalianeba!B42</f>
        <v>მაისურაძ შ</v>
      </c>
      <c r="C42" s="26">
        <f t="shared" si="0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" thickBot="1">
      <c r="A43" s="4">
        <f>Davalianeba!A43</f>
        <v>212</v>
      </c>
      <c r="B43" s="43" t="str">
        <f>Davalianeba!B43</f>
        <v>სულიკაშვილი</v>
      </c>
      <c r="C43" s="26">
        <f t="shared" si="0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" thickBot="1">
      <c r="A44" s="4">
        <f>Davalianeba!A44</f>
        <v>213</v>
      </c>
      <c r="B44" s="43" t="str">
        <f>Davalianeba!B44</f>
        <v>მიქელაძე.ე</v>
      </c>
      <c r="C44" s="26">
        <f t="shared" si="0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thickBot="1">
      <c r="A45" s="4">
        <f>Davalianeba!A45</f>
        <v>214</v>
      </c>
      <c r="B45" s="43" t="str">
        <f>Davalianeba!B45</f>
        <v>ე.წენგუაშვილი</v>
      </c>
      <c r="C45" s="26">
        <f t="shared" si="0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" thickBot="1">
      <c r="A46" s="4">
        <f>Davalianeba!A46</f>
        <v>215</v>
      </c>
      <c r="B46" s="43" t="s">
        <v>624</v>
      </c>
      <c r="C46" s="26">
        <f t="shared" si="0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" thickBot="1">
      <c r="A47" s="4">
        <f>Davalianeba!A47</f>
        <v>216</v>
      </c>
      <c r="B47" s="43" t="str">
        <f>Davalianeba!B47</f>
        <v>კახნიაშვილი გ</v>
      </c>
      <c r="C47" s="26">
        <f t="shared" si="0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" thickBot="1">
      <c r="A48" s="4">
        <f>Davalianeba!A48</f>
        <v>217</v>
      </c>
      <c r="B48" s="43" t="str">
        <f>Davalianeba!B48</f>
        <v>კახნიაშვილი გ</v>
      </c>
      <c r="C48" s="26">
        <f t="shared" si="0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" thickBot="1">
      <c r="A49" s="4">
        <f>Davalianeba!A49</f>
        <v>218</v>
      </c>
      <c r="B49" s="43" t="str">
        <f>Davalianeba!B49</f>
        <v>ნ.იაკობიშვილი.ვ.მაღრაძე</v>
      </c>
      <c r="C49" s="26">
        <f t="shared" si="0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" thickBot="1">
      <c r="A50" s="4">
        <f>Davalianeba!A50</f>
        <v>219</v>
      </c>
      <c r="B50" s="43" t="str">
        <f>Davalianeba!B50</f>
        <v>ნარსია მ.</v>
      </c>
      <c r="C50" s="26">
        <f t="shared" si="0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" thickBot="1">
      <c r="A51" s="4">
        <f>Davalianeba!A51</f>
        <v>220</v>
      </c>
      <c r="B51" s="43" t="str">
        <f>Davalianeba!B51</f>
        <v>ნ.კობერიძე</v>
      </c>
      <c r="C51" s="26">
        <f t="shared" si="0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" thickBot="1">
      <c r="A52" s="4">
        <f>Davalianeba!A52</f>
        <v>221</v>
      </c>
      <c r="B52" s="43" t="str">
        <f>Davalianeba!B52</f>
        <v>ნ.კობერიძე</v>
      </c>
      <c r="C52" s="26">
        <f t="shared" si="0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" thickBot="1">
      <c r="A53" s="4">
        <f>Davalianeba!A53</f>
        <v>222</v>
      </c>
      <c r="B53" s="43" t="str">
        <f>Davalianeba!B53</f>
        <v>თაბაგარი ბადურაშვილი</v>
      </c>
      <c r="C53" s="26">
        <f t="shared" si="0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" thickBot="1">
      <c r="A54" s="4">
        <f>Davalianeba!A54</f>
        <v>223</v>
      </c>
      <c r="B54" s="43" t="s">
        <v>623</v>
      </c>
      <c r="C54" s="26">
        <f t="shared" si="0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" thickBot="1">
      <c r="A55" s="4">
        <f>Davalianeba!A55</f>
        <v>224</v>
      </c>
      <c r="B55" s="43" t="str">
        <f>Davalianeba!B55</f>
        <v>ძაგანია ნ</v>
      </c>
      <c r="C55" s="26">
        <f t="shared" si="0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8" customHeight="1" thickBot="1">
      <c r="A56" s="4">
        <f>Davalianeba!A56</f>
        <v>225</v>
      </c>
      <c r="B56" s="43" t="str">
        <f>Davalianeba!B56</f>
        <v>ტაბიძე ნ</v>
      </c>
      <c r="C56" s="26">
        <f t="shared" si="0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" thickBot="1">
      <c r="A57" s="4">
        <f>Davalianeba!A57</f>
        <v>226</v>
      </c>
      <c r="B57" s="43" t="str">
        <f>Davalianeba!B57</f>
        <v>დ.ბაინდურაშვილი</v>
      </c>
      <c r="C57" s="26">
        <f t="shared" si="0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" thickBot="1">
      <c r="A58" s="4">
        <f>Davalianeba!A58</f>
        <v>227</v>
      </c>
      <c r="B58" s="43" t="str">
        <f>Davalianeba!B58</f>
        <v>დ/ბაინდურაშვილი</v>
      </c>
      <c r="C58" s="26">
        <f t="shared" si="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" thickBot="1">
      <c r="A59" s="35">
        <f>Davalianeba!A59</f>
        <v>301</v>
      </c>
      <c r="B59" s="46" t="str">
        <f>Davalianeba!B59</f>
        <v>ბალახაძე ნ</v>
      </c>
      <c r="C59" s="59">
        <f t="shared" si="0"/>
        <v>0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ht="15" thickBot="1">
      <c r="A60" s="4">
        <f>Davalianeba!A60</f>
        <v>302</v>
      </c>
      <c r="B60" s="43" t="str">
        <f>Davalianeba!B60</f>
        <v>ნ.ლიპარტელიანი</v>
      </c>
      <c r="C60" s="26">
        <f t="shared" si="0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" thickBot="1">
      <c r="A61" s="4">
        <f>Davalianeba!A61</f>
        <v>303</v>
      </c>
      <c r="B61" s="43" t="str">
        <f>Davalianeba!B61</f>
        <v>ნ.მჭედლიშვილი</v>
      </c>
      <c r="C61" s="26">
        <f t="shared" si="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" thickBot="1">
      <c r="A62" s="4">
        <f>Davalianeba!A62</f>
        <v>304</v>
      </c>
      <c r="B62" s="43" t="str">
        <f>Davalianeba!B62</f>
        <v>ლ.გოგშელიძე</v>
      </c>
      <c r="C62" s="26">
        <f t="shared" si="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" thickBot="1">
      <c r="A63" s="4">
        <f>Davalianeba!A63</f>
        <v>305</v>
      </c>
      <c r="B63" s="43" t="str">
        <f>Davalianeba!B63</f>
        <v>ბახსოლიანი თ</v>
      </c>
      <c r="C63" s="26">
        <f t="shared" si="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" thickBot="1">
      <c r="A64" s="4">
        <f>Davalianeba!A64</f>
        <v>306</v>
      </c>
      <c r="B64" s="43" t="str">
        <f>Davalianeba!B64</f>
        <v>შავიშვილი ე</v>
      </c>
      <c r="C64" s="26">
        <f t="shared" si="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" thickBot="1">
      <c r="A65" s="4">
        <f>Davalianeba!A65</f>
        <v>307</v>
      </c>
      <c r="B65" s="43" t="str">
        <f>Davalianeba!B65</f>
        <v>გაბადაძე ი</v>
      </c>
      <c r="C65" s="26">
        <f t="shared" si="0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" thickBot="1">
      <c r="A66" s="4">
        <f>Davalianeba!A66</f>
        <v>308</v>
      </c>
      <c r="B66" s="43" t="str">
        <f>Davalianeba!B66</f>
        <v>მაჩიტიძე .ვ</v>
      </c>
      <c r="C66" s="26">
        <f t="shared" si="0"/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" thickBot="1">
      <c r="A67" s="4">
        <f>Davalianeba!A67</f>
        <v>309</v>
      </c>
      <c r="B67" s="43" t="str">
        <f>Davalianeba!B67</f>
        <v>ლეჟავა თ</v>
      </c>
      <c r="C67" s="26">
        <f t="shared" si="0"/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" thickBot="1">
      <c r="A68" s="4">
        <f>Davalianeba!A68</f>
        <v>310</v>
      </c>
      <c r="B68" s="43" t="str">
        <f>Davalianeba!B68</f>
        <v>ლ.მჭედლიშვილი</v>
      </c>
      <c r="C68" s="26">
        <f t="shared" si="0"/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" thickBot="1">
      <c r="A69" s="4">
        <f>Davalianeba!A69</f>
        <v>311</v>
      </c>
      <c r="B69" s="43" t="str">
        <f>Davalianeba!B69</f>
        <v>რ.ოთინაშვილი</v>
      </c>
      <c r="C69" s="26">
        <f t="shared" si="0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" thickBot="1">
      <c r="A70" s="4">
        <f>Davalianeba!A70</f>
        <v>312</v>
      </c>
      <c r="B70" s="43" t="str">
        <f>Davalianeba!B70</f>
        <v>სულიკაშვილი</v>
      </c>
      <c r="C70" s="26">
        <f t="shared" si="0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" thickBot="1">
      <c r="A71" s="4">
        <f>Davalianeba!A71</f>
        <v>313</v>
      </c>
      <c r="B71" s="43" t="str">
        <f>Davalianeba!B71</f>
        <v>სულიკაშვილი</v>
      </c>
      <c r="C71" s="26">
        <f t="shared" si="0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" thickBot="1">
      <c r="A72" s="4">
        <f>Davalianeba!A72</f>
        <v>314</v>
      </c>
      <c r="B72" s="43" t="str">
        <f>Davalianeba!B72</f>
        <v>ბერაძე</v>
      </c>
      <c r="C72" s="26">
        <f t="shared" si="0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" thickBot="1">
      <c r="A73" s="4">
        <f>Davalianeba!A73</f>
        <v>315</v>
      </c>
      <c r="B73" s="43" t="str">
        <f>Davalianeba!B73</f>
        <v>qvrivWiriSvili.g</v>
      </c>
      <c r="C73" s="26">
        <f aca="true" t="shared" si="1" ref="C73:C136">SUM(D73:O73)</f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" thickBot="1">
      <c r="A74" s="4">
        <f>Davalianeba!A74</f>
        <v>316</v>
      </c>
      <c r="B74" s="43" t="str">
        <f>Davalianeba!B74</f>
        <v>გაბრიჩიძე </v>
      </c>
      <c r="C74" s="26">
        <f t="shared" si="1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" thickBot="1">
      <c r="A75" s="4">
        <f>Davalianeba!A75</f>
        <v>317</v>
      </c>
      <c r="B75" s="43" t="str">
        <f>Davalianeba!B75</f>
        <v>კონსულიანი ს</v>
      </c>
      <c r="C75" s="26">
        <f t="shared" si="1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5" thickBot="1">
      <c r="A76" s="4">
        <f>Davalianeba!A76</f>
        <v>318</v>
      </c>
      <c r="B76" s="43" t="str">
        <f>Davalianeba!B76</f>
        <v>კერესელიძე</v>
      </c>
      <c r="C76" s="26">
        <f t="shared" si="1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5" thickBot="1">
      <c r="A77" s="4">
        <f>Davalianeba!A77</f>
        <v>319</v>
      </c>
      <c r="B77" s="43" t="str">
        <f>Davalianeba!B77</f>
        <v>დ.კვეზერელი</v>
      </c>
      <c r="C77" s="26">
        <f t="shared" si="1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5" thickBot="1">
      <c r="A78" s="4">
        <f>Davalianeba!A78</f>
        <v>320</v>
      </c>
      <c r="B78" s="43" t="str">
        <f>Davalianeba!B78</f>
        <v>დ.კვეზერელი</v>
      </c>
      <c r="C78" s="26">
        <f t="shared" si="1"/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" thickBot="1">
      <c r="A79" s="4">
        <f>Davalianeba!A79</f>
        <v>321</v>
      </c>
      <c r="B79" s="43" t="str">
        <f>Davalianeba!B79</f>
        <v>თ მაჩუტაძე</v>
      </c>
      <c r="C79" s="26">
        <f t="shared" si="1"/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5" thickBot="1">
      <c r="A80" s="4">
        <f>Davalianeba!A80</f>
        <v>322</v>
      </c>
      <c r="B80" s="43" t="str">
        <f>Davalianeba!B80</f>
        <v>ინდაშვილი მ</v>
      </c>
      <c r="C80" s="26">
        <f t="shared" si="1"/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5" thickBot="1">
      <c r="A81" s="4">
        <f>Davalianeba!A81</f>
        <v>323</v>
      </c>
      <c r="B81" s="43" t="str">
        <f>Davalianeba!B81</f>
        <v>ინდაშვილი მ</v>
      </c>
      <c r="C81" s="26">
        <f t="shared" si="1"/>
        <v>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5" thickBot="1">
      <c r="A82" s="4">
        <f>Davalianeba!A82</f>
        <v>324</v>
      </c>
      <c r="B82" s="43" t="str">
        <f>Davalianeba!B82</f>
        <v>ლეკიშვილი ნ</v>
      </c>
      <c r="C82" s="26">
        <f t="shared" si="1"/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5" thickBot="1">
      <c r="A83" s="4">
        <f>Davalianeba!A83</f>
        <v>325</v>
      </c>
      <c r="B83" s="43" t="str">
        <f>Davalianeba!B83</f>
        <v>ლეკიშვილი კ</v>
      </c>
      <c r="C83" s="26">
        <f t="shared" si="1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5" thickBot="1">
      <c r="A84" s="4">
        <f>Davalianeba!A84</f>
        <v>326</v>
      </c>
      <c r="B84" s="43" t="s">
        <v>625</v>
      </c>
      <c r="C84" s="26">
        <f t="shared" si="1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5" thickBot="1">
      <c r="A85" s="35">
        <f>Davalianeba!A85</f>
        <v>401</v>
      </c>
      <c r="B85" s="62" t="str">
        <f>Davalianeba!B85</f>
        <v>მ.ჯავახიშვილი</v>
      </c>
      <c r="C85" s="59">
        <f t="shared" si="1"/>
        <v>0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ht="15" thickBot="1">
      <c r="A86" s="4">
        <f>Davalianeba!A86</f>
        <v>402</v>
      </c>
      <c r="B86" s="43" t="str">
        <f>Davalianeba!B86</f>
        <v>დ.სულაბერიძე</v>
      </c>
      <c r="C86" s="26">
        <f t="shared" si="1"/>
        <v>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5" thickBot="1">
      <c r="A87" s="4">
        <f>Davalianeba!A87</f>
        <v>403</v>
      </c>
      <c r="B87" s="43" t="s">
        <v>626</v>
      </c>
      <c r="C87" s="26">
        <f t="shared" si="1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5" thickBot="1">
      <c r="A88" s="4">
        <f>Davalianeba!A88</f>
        <v>404</v>
      </c>
      <c r="B88" s="43" t="str">
        <f>Davalianeba!B88</f>
        <v>გ.ჭუმბურიძე</v>
      </c>
      <c r="C88" s="26">
        <f t="shared" si="1"/>
        <v>0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5" thickBot="1">
      <c r="A89" s="4">
        <f>Davalianeba!A89</f>
        <v>405</v>
      </c>
      <c r="B89" s="43" t="str">
        <f>Davalianeba!B89</f>
        <v>გიგაური</v>
      </c>
      <c r="C89" s="26">
        <f t="shared" si="1"/>
        <v>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5" thickBot="1">
      <c r="A90" s="4">
        <f>Davalianeba!A90</f>
        <v>406</v>
      </c>
      <c r="B90" s="43" t="s">
        <v>627</v>
      </c>
      <c r="C90" s="26">
        <f t="shared" si="1"/>
        <v>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5" thickBot="1">
      <c r="A91" s="4">
        <f>Davalianeba!A91</f>
        <v>407</v>
      </c>
      <c r="B91" s="43" t="s">
        <v>626</v>
      </c>
      <c r="C91" s="26">
        <f t="shared" si="1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5" thickBot="1">
      <c r="A92" s="4">
        <f>Davalianeba!A92</f>
        <v>408</v>
      </c>
      <c r="B92" s="43" t="str">
        <f>Davalianeba!B92</f>
        <v>გიგაური ი</v>
      </c>
      <c r="C92" s="26">
        <f t="shared" si="1"/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5" thickBot="1">
      <c r="A93" s="4">
        <f>Davalianeba!A93</f>
        <v>409</v>
      </c>
      <c r="B93" s="43" t="s">
        <v>628</v>
      </c>
      <c r="C93" s="26">
        <f t="shared" si="1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5" thickBot="1">
      <c r="A94" s="4">
        <f>Davalianeba!A94</f>
        <v>410</v>
      </c>
      <c r="B94" s="43" t="s">
        <v>629</v>
      </c>
      <c r="C94" s="26">
        <f t="shared" si="1"/>
        <v>0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5" thickBot="1">
      <c r="A95" s="4">
        <f>Davalianeba!A95</f>
        <v>411</v>
      </c>
      <c r="B95" s="43" t="str">
        <f>Davalianeba!B95</f>
        <v>cereZe.m</v>
      </c>
      <c r="C95" s="26">
        <f t="shared" si="1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5" thickBot="1">
      <c r="A96" s="4">
        <f>Davalianeba!A96</f>
        <v>412</v>
      </c>
      <c r="B96" s="43" t="str">
        <f>Davalianeba!B96</f>
        <v>აბაიშვილი</v>
      </c>
      <c r="C96" s="26">
        <f t="shared" si="1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5" thickBot="1">
      <c r="A97" s="4">
        <f>Davalianeba!A97</f>
        <v>413</v>
      </c>
      <c r="B97" s="43" t="str">
        <f>Davalianeba!B97</f>
        <v>აბაიშვილი</v>
      </c>
      <c r="C97" s="26">
        <f t="shared" si="1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" thickBot="1">
      <c r="A98" s="4">
        <f>Davalianeba!A98</f>
        <v>414</v>
      </c>
      <c r="B98" s="43" t="str">
        <f>Davalianeba!B98</f>
        <v>ლ.გური</v>
      </c>
      <c r="C98" s="26">
        <f t="shared" si="1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5" thickBot="1">
      <c r="A99" s="4">
        <f>Davalianeba!A99</f>
        <v>415</v>
      </c>
      <c r="B99" s="43" t="str">
        <f>Davalianeba!B99</f>
        <v>ი.გური</v>
      </c>
      <c r="C99" s="26">
        <f t="shared" si="1"/>
        <v>0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5" thickBot="1">
      <c r="A100" s="4">
        <f>Davalianeba!A100</f>
        <v>416</v>
      </c>
      <c r="B100" s="43" t="str">
        <f>Davalianeba!B100</f>
        <v>დ.გური</v>
      </c>
      <c r="C100" s="26">
        <f t="shared" si="1"/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5" thickBot="1">
      <c r="A101" s="4">
        <f>Davalianeba!A101</f>
        <v>417</v>
      </c>
      <c r="B101" s="43" t="str">
        <f>Davalianeba!B101</f>
        <v>ალხაზიშვილი დ</v>
      </c>
      <c r="C101" s="26">
        <f t="shared" si="1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5" thickBot="1">
      <c r="A102" s="4">
        <f>Davalianeba!A102</f>
        <v>418</v>
      </c>
      <c r="B102" s="43" t="str">
        <f>Davalianeba!B102</f>
        <v>ფეიქრიშვილი</v>
      </c>
      <c r="C102" s="26">
        <f t="shared" si="1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5" thickBot="1">
      <c r="A103" s="4">
        <f>Davalianeba!A103</f>
        <v>419</v>
      </c>
      <c r="B103" s="43" t="str">
        <f>Davalianeba!B103</f>
        <v>ე.კავაძე</v>
      </c>
      <c r="C103" s="26">
        <f t="shared" si="1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5" thickBot="1">
      <c r="A104" s="4">
        <f>Davalianeba!A104</f>
        <v>420</v>
      </c>
      <c r="B104" s="43" t="str">
        <f>Davalianeba!B104</f>
        <v>თ.ანდრიაძე</v>
      </c>
      <c r="C104" s="26">
        <f t="shared" si="1"/>
        <v>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5" thickBot="1">
      <c r="A105" s="4">
        <f>Davalianeba!A105</f>
        <v>421</v>
      </c>
      <c r="B105" s="43" t="str">
        <f>Davalianeba!B105</f>
        <v>კლდიაშვილი</v>
      </c>
      <c r="C105" s="26">
        <f t="shared" si="1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5" thickBot="1">
      <c r="A106" s="4">
        <f>Davalianeba!A106</f>
        <v>422</v>
      </c>
      <c r="B106" s="43" t="str">
        <f>Davalianeba!B106</f>
        <v>ნ.იმნაიშვილი</v>
      </c>
      <c r="C106" s="26">
        <f t="shared" si="1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5" thickBot="1">
      <c r="A107" s="4">
        <f>Davalianeba!A107</f>
        <v>423</v>
      </c>
      <c r="B107" s="43" t="str">
        <f>Davalianeba!B107</f>
        <v>ლ.ანდღულაძე</v>
      </c>
      <c r="C107" s="26">
        <f t="shared" si="1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5" thickBot="1">
      <c r="A108" s="4">
        <f>Davalianeba!A108</f>
        <v>424</v>
      </c>
      <c r="B108" s="43" t="str">
        <f>Davalianeba!B108</f>
        <v>გ.შენგელია</v>
      </c>
      <c r="C108" s="26">
        <f t="shared" si="1"/>
        <v>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5" thickBot="1">
      <c r="A109" s="4">
        <f>Davalianeba!A109</f>
        <v>425</v>
      </c>
      <c r="B109" s="43" t="str">
        <f>Davalianeba!B109</f>
        <v>ა.ტაბუცაძე</v>
      </c>
      <c r="C109" s="26">
        <f t="shared" si="1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5" thickBot="1">
      <c r="A110" s="4">
        <f>Davalianeba!A110</f>
        <v>426</v>
      </c>
      <c r="B110" s="43" t="str">
        <f>Davalianeba!B110</f>
        <v>ა.ტაბუცაძე</v>
      </c>
      <c r="C110" s="26">
        <f t="shared" si="1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5" thickBot="1">
      <c r="A111" s="35">
        <f>Davalianeba!A111</f>
        <v>501</v>
      </c>
      <c r="B111" s="46" t="str">
        <f>Davalianeba!B111</f>
        <v>ნ.კალანდაძე</v>
      </c>
      <c r="C111" s="59">
        <f t="shared" si="1"/>
        <v>0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ht="15" thickBot="1">
      <c r="A112" s="4">
        <f>Davalianeba!A112</f>
        <v>502</v>
      </c>
      <c r="B112" s="43" t="str">
        <f>Davalianeba!B112</f>
        <v>მ.ბერიშვილი</v>
      </c>
      <c r="C112" s="26">
        <f t="shared" si="1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5" thickBot="1">
      <c r="A113" s="4">
        <f>Davalianeba!A113</f>
        <v>503</v>
      </c>
      <c r="B113" s="43" t="str">
        <f>Davalianeba!B113</f>
        <v>კ.ჩოჩია</v>
      </c>
      <c r="C113" s="26">
        <f t="shared" si="1"/>
        <v>0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5" thickBot="1">
      <c r="A114" s="4">
        <f>Davalianeba!A114</f>
        <v>504</v>
      </c>
      <c r="B114" s="43" t="str">
        <f>Davalianeba!B114</f>
        <v>კ.ჩოჩია</v>
      </c>
      <c r="C114" s="26">
        <f t="shared" si="1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5" thickBot="1">
      <c r="A115" s="4">
        <f>Davalianeba!A115</f>
        <v>505</v>
      </c>
      <c r="B115" s="43" t="str">
        <f>Davalianeba!B115</f>
        <v>თ.კვერნაძე</v>
      </c>
      <c r="C115" s="26">
        <f t="shared" si="1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5" thickBot="1">
      <c r="A116" s="4">
        <f>Davalianeba!A116</f>
        <v>506</v>
      </c>
      <c r="B116" s="43" t="str">
        <f>Davalianeba!B116</f>
        <v>xuciSvili l.</v>
      </c>
      <c r="C116" s="26">
        <f t="shared" si="1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5" thickBot="1">
      <c r="A117" s="4">
        <f>Davalianeba!A117</f>
        <v>507</v>
      </c>
      <c r="B117" s="43" t="str">
        <f>Davalianeba!B117</f>
        <v>დ.მაღლაკელიძე</v>
      </c>
      <c r="C117" s="26">
        <f t="shared" si="1"/>
        <v>0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5" thickBot="1">
      <c r="A118" s="4">
        <f>Davalianeba!A118</f>
        <v>508</v>
      </c>
      <c r="B118" s="43" t="str">
        <f>Davalianeba!B118</f>
        <v>ვ.ნარდიელო</v>
      </c>
      <c r="C118" s="26">
        <f t="shared" si="1"/>
        <v>0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5" thickBot="1">
      <c r="A119" s="4">
        <f>Davalianeba!A119</f>
        <v>509</v>
      </c>
      <c r="B119" s="43" t="str">
        <f>Davalianeba!B119</f>
        <v>ნ.ბუაძე</v>
      </c>
      <c r="C119" s="26">
        <f t="shared" si="1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5" thickBot="1">
      <c r="A120" s="4">
        <f>Davalianeba!A120</f>
        <v>510</v>
      </c>
      <c r="B120" s="43" t="str">
        <f>Davalianeba!B120</f>
        <v>ჩოჩია</v>
      </c>
      <c r="C120" s="26">
        <f t="shared" si="1"/>
        <v>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5" thickBot="1">
      <c r="A121" s="4">
        <f>Davalianeba!A121</f>
        <v>511</v>
      </c>
      <c r="B121" s="43" t="str">
        <f>Davalianeba!B121</f>
        <v>ჩოჩია</v>
      </c>
      <c r="C121" s="26">
        <f t="shared" si="1"/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5" thickBot="1">
      <c r="A122" s="4">
        <f>Davalianeba!A122</f>
        <v>512</v>
      </c>
      <c r="B122" s="43" t="str">
        <f>Davalianeba!B122</f>
        <v>გ.ქუთათელაძე</v>
      </c>
      <c r="C122" s="26">
        <f t="shared" si="1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5" thickBot="1">
      <c r="A123" s="4">
        <f>Davalianeba!A123</f>
        <v>513</v>
      </c>
      <c r="B123" s="43" t="str">
        <f>Davalianeba!B123</f>
        <v>გ.ქუთათელაძე</v>
      </c>
      <c r="C123" s="26">
        <f t="shared" si="1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5" thickBot="1">
      <c r="A124" s="4">
        <f>Davalianeba!A124</f>
        <v>514</v>
      </c>
      <c r="B124" s="43" t="str">
        <f>Davalianeba!B124</f>
        <v>მ.ნაცვლიშვილი</v>
      </c>
      <c r="C124" s="26">
        <f t="shared" si="1"/>
        <v>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5" thickBot="1">
      <c r="A125" s="4">
        <f>Davalianeba!A125</f>
        <v>515</v>
      </c>
      <c r="B125" s="43" t="str">
        <f>Davalianeba!B125</f>
        <v>კანდელაკი</v>
      </c>
      <c r="C125" s="26">
        <f t="shared" si="1"/>
        <v>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5" thickBot="1">
      <c r="A126" s="4">
        <f>Davalianeba!A126</f>
        <v>516</v>
      </c>
      <c r="B126" s="43" t="str">
        <f>Davalianeba!B126</f>
        <v>ჯ ჯანაშია.ხ.რცხილაძე</v>
      </c>
      <c r="C126" s="26">
        <f t="shared" si="1"/>
        <v>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5" thickBot="1">
      <c r="A127" s="4">
        <f>Davalianeba!A127</f>
        <v>517</v>
      </c>
      <c r="B127" s="43" t="str">
        <f>Davalianeba!B127</f>
        <v>გაბრიჩიძე ვახტანგი</v>
      </c>
      <c r="C127" s="26">
        <f t="shared" si="1"/>
        <v>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5" thickBot="1">
      <c r="A128" s="4">
        <f>Davalianeba!A128</f>
        <v>518</v>
      </c>
      <c r="B128" s="43" t="str">
        <f>Davalianeba!B128</f>
        <v>გაბრიჩიძე ვახტანგი</v>
      </c>
      <c r="C128" s="26">
        <f t="shared" si="1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5" thickBot="1">
      <c r="A129" s="4">
        <f>Davalianeba!A129</f>
        <v>519</v>
      </c>
      <c r="B129" s="43" t="str">
        <f>Davalianeba!B129</f>
        <v>თსეფერთელაძე-გუნცაძე</v>
      </c>
      <c r="C129" s="26">
        <f t="shared" si="1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5" thickBot="1">
      <c r="A130" s="4">
        <f>Davalianeba!A130</f>
        <v>520</v>
      </c>
      <c r="B130" s="43" t="str">
        <f>Davalianeba!B130</f>
        <v>თ.სეფერთელეძე-გუნცაძე</v>
      </c>
      <c r="C130" s="26">
        <f t="shared" si="1"/>
        <v>0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5" thickBot="1">
      <c r="A131" s="4">
        <f>Davalianeba!A131</f>
        <v>521</v>
      </c>
      <c r="B131" s="43" t="str">
        <f>Davalianeba!B131</f>
        <v>მ.ასათიანი</v>
      </c>
      <c r="C131" s="26">
        <f t="shared" si="1"/>
        <v>0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5" thickBot="1">
      <c r="A132" s="4">
        <f>Davalianeba!A132</f>
        <v>522</v>
      </c>
      <c r="B132" s="43" t="str">
        <f>Davalianeba!B132</f>
        <v>მ.კილაძე</v>
      </c>
      <c r="C132" s="26">
        <f t="shared" si="1"/>
        <v>0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5" thickBot="1">
      <c r="A133" s="4">
        <f>Davalianeba!A133</f>
        <v>523</v>
      </c>
      <c r="B133" s="43" t="str">
        <f>Davalianeba!B133</f>
        <v>ნ.ჯანელიძე</v>
      </c>
      <c r="C133" s="26">
        <f t="shared" si="1"/>
        <v>0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5" thickBot="1">
      <c r="A134" s="4">
        <f>Davalianeba!A134</f>
        <v>524</v>
      </c>
      <c r="B134" s="43" t="str">
        <f>Davalianeba!B134</f>
        <v>qeTiSvili i</v>
      </c>
      <c r="C134" s="26">
        <f t="shared" si="1"/>
        <v>0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5" thickBot="1">
      <c r="A135" s="4">
        <f>Davalianeba!A135</f>
        <v>525</v>
      </c>
      <c r="B135" s="43" t="str">
        <f>Davalianeba!B135</f>
        <v>ხოლუაშვილი ი</v>
      </c>
      <c r="C135" s="26">
        <f t="shared" si="1"/>
        <v>0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5" thickBot="1">
      <c r="A136" s="4">
        <f>Davalianeba!A136</f>
        <v>526</v>
      </c>
      <c r="B136" s="43" t="str">
        <f>Davalianeba!B136</f>
        <v>ი.ჯინჭველაძე</v>
      </c>
      <c r="C136" s="26">
        <f t="shared" si="1"/>
        <v>0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5" thickBot="1">
      <c r="A137" s="4">
        <f>Davalianeba!A137</f>
        <v>527</v>
      </c>
      <c r="B137" s="43" t="str">
        <f>Davalianeba!B137</f>
        <v>თ.ოდიშარია</v>
      </c>
      <c r="C137" s="26">
        <f aca="true" t="shared" si="2" ref="C137:C149">SUM(D137:O137)</f>
        <v>0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5" thickBot="1">
      <c r="A138" s="4">
        <f>Davalianeba!A138</f>
        <v>528</v>
      </c>
      <c r="B138" s="43" t="str">
        <f>Davalianeba!B138</f>
        <v>ს.მეგენეიშვილი</v>
      </c>
      <c r="C138" s="26">
        <f t="shared" si="2"/>
        <v>0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5" thickBot="1">
      <c r="A139" s="4">
        <f>Davalianeba!A139</f>
        <v>529</v>
      </c>
      <c r="B139" s="43" t="str">
        <f>Davalianeba!B139</f>
        <v>მ.პაპიძე</v>
      </c>
      <c r="C139" s="26">
        <f t="shared" si="2"/>
        <v>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5" thickBot="1">
      <c r="A140" s="4">
        <f>Davalianeba!A140</f>
        <v>530</v>
      </c>
      <c r="B140" s="43" t="str">
        <f>Davalianeba!B140</f>
        <v>ნ.ბერიძე</v>
      </c>
      <c r="C140" s="26">
        <f t="shared" si="2"/>
        <v>0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5" thickBot="1">
      <c r="A141" s="4">
        <f>Davalianeba!A141</f>
        <v>531</v>
      </c>
      <c r="B141" s="43" t="str">
        <f>Davalianeba!B141</f>
        <v>ზ.ფავლენიშვილი</v>
      </c>
      <c r="C141" s="26">
        <f t="shared" si="2"/>
        <v>0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5" thickBot="1">
      <c r="A142" s="4">
        <f>Davalianeba!A142</f>
        <v>532</v>
      </c>
      <c r="B142" s="43" t="str">
        <f>Davalianeba!B142</f>
        <v>თ.ბაკურიძე</v>
      </c>
      <c r="C142" s="26">
        <f t="shared" si="2"/>
        <v>0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5" thickBot="1">
      <c r="A143" s="37" t="str">
        <f>Davalianeba!A143</f>
        <v> </v>
      </c>
      <c r="B143" s="47" t="str">
        <f>Davalianeba!B143</f>
        <v> </v>
      </c>
      <c r="C143" s="39">
        <f t="shared" si="2"/>
        <v>0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5" thickBot="1">
      <c r="A144" s="63" t="str">
        <f>Davalianeba!A144</f>
        <v>kz 1</v>
      </c>
      <c r="B144" s="64" t="str">
        <f>Davalianeba!B144</f>
        <v>ბილაინი</v>
      </c>
      <c r="C144" s="61">
        <f t="shared" si="2"/>
        <v>0</v>
      </c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1:15" ht="15" thickBot="1">
      <c r="A145" s="37" t="str">
        <f>Davalianeba!A145</f>
        <v>kz2</v>
      </c>
      <c r="B145" s="47">
        <f>Davalianeba!B145</f>
        <v>0</v>
      </c>
      <c r="C145" s="39">
        <f t="shared" si="2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5" thickBot="1">
      <c r="A146" s="37" t="str">
        <f>Davalianeba!A146</f>
        <v>kz 3</v>
      </c>
      <c r="B146" s="47">
        <f>Davalianeba!B146</f>
        <v>0</v>
      </c>
      <c r="C146" s="39">
        <f t="shared" si="2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3.5" thickBot="1">
      <c r="A147" s="37" t="str">
        <f>Davalianeba!A147</f>
        <v>kz 4</v>
      </c>
      <c r="B147" s="265" t="str">
        <f>Davalianeba!B147</f>
        <v>MAGTI </v>
      </c>
      <c r="C147" s="39">
        <f t="shared" si="2"/>
        <v>0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4.25" thickBot="1">
      <c r="A148" s="37" t="str">
        <f>Davalianeba!A148</f>
        <v>kz 5</v>
      </c>
      <c r="B148" s="269" t="str">
        <f>Davalianeba!B148</f>
        <v>GeoCell</v>
      </c>
      <c r="C148" s="39">
        <f t="shared" si="2"/>
        <v>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5" thickBot="1">
      <c r="A149" s="37">
        <f>Davalianeba!A149</f>
        <v>0</v>
      </c>
      <c r="B149" s="47">
        <f>Davalianeba!B149</f>
        <v>0</v>
      </c>
      <c r="C149" s="39">
        <f t="shared" si="2"/>
        <v>0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5">
      <c r="A150" s="36"/>
      <c r="B150" s="53" t="s">
        <v>37</v>
      </c>
      <c r="C150" s="14">
        <f>SUM(C7:C149)</f>
        <v>0</v>
      </c>
      <c r="D150" s="14">
        <f>SUM(D7:D149)</f>
        <v>0</v>
      </c>
      <c r="E150" s="14">
        <f aca="true" t="shared" si="3" ref="E150:O150">SUM(E7:E149)</f>
        <v>0</v>
      </c>
      <c r="F150" s="14">
        <f t="shared" si="3"/>
        <v>0</v>
      </c>
      <c r="G150" s="14">
        <f t="shared" si="3"/>
        <v>0</v>
      </c>
      <c r="H150" s="14">
        <f t="shared" si="3"/>
        <v>0</v>
      </c>
      <c r="I150" s="14">
        <f t="shared" si="3"/>
        <v>0</v>
      </c>
      <c r="J150" s="14">
        <f t="shared" si="3"/>
        <v>0</v>
      </c>
      <c r="K150" s="14">
        <f t="shared" si="3"/>
        <v>0</v>
      </c>
      <c r="L150" s="14">
        <f t="shared" si="3"/>
        <v>0</v>
      </c>
      <c r="M150" s="14">
        <f t="shared" si="3"/>
        <v>0</v>
      </c>
      <c r="N150" s="14">
        <f t="shared" si="3"/>
        <v>0</v>
      </c>
      <c r="O150" s="14">
        <f t="shared" si="3"/>
        <v>0</v>
      </c>
    </row>
    <row r="151" spans="3:15" ht="15">
      <c r="C151" s="2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9"/>
      <c r="B152" s="48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321"/>
      <c r="B153" s="322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5">
      <c r="A159" s="9"/>
      <c r="B159" s="48"/>
      <c r="C159" s="40"/>
      <c r="D159" s="41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4" ht="15">
      <c r="A160" s="9"/>
      <c r="B160" s="48"/>
      <c r="C160" s="42"/>
      <c r="D160" s="9"/>
    </row>
    <row r="161" spans="1:4" ht="15">
      <c r="A161" s="9"/>
      <c r="B161" s="48"/>
      <c r="C161" s="42"/>
      <c r="D161" s="9"/>
    </row>
  </sheetData>
  <sheetProtection selectLockedCells="1"/>
  <mergeCells count="5">
    <mergeCell ref="A5:A6"/>
    <mergeCell ref="B5:B6"/>
    <mergeCell ref="C5:C6"/>
    <mergeCell ref="D5:O5"/>
    <mergeCell ref="A153:B1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28125" style="202" customWidth="1"/>
    <col min="2" max="2" width="22.140625" style="203" customWidth="1"/>
    <col min="3" max="3" width="14.57421875" style="202" bestFit="1" customWidth="1"/>
    <col min="4" max="8" width="9.140625" style="202" customWidth="1"/>
    <col min="9" max="9" width="10.57421875" style="202" customWidth="1"/>
    <col min="10" max="10" width="11.57421875" style="202" customWidth="1"/>
    <col min="11" max="11" width="10.421875" style="202" customWidth="1"/>
    <col min="12" max="12" width="11.00390625" style="204" customWidth="1"/>
    <col min="13" max="16384" width="9.140625" style="202" customWidth="1"/>
  </cols>
  <sheetData>
    <row r="1" spans="1:12" ht="36.75" customHeight="1" thickBot="1">
      <c r="A1" s="1"/>
      <c r="B1" s="215"/>
      <c r="C1" s="1"/>
      <c r="D1" s="1"/>
      <c r="E1" s="1"/>
      <c r="F1" s="1"/>
      <c r="G1" s="1"/>
      <c r="H1" s="1"/>
      <c r="I1" s="1"/>
      <c r="J1" s="1"/>
      <c r="K1" s="1"/>
      <c r="L1" s="216"/>
    </row>
    <row r="2" spans="1:12" ht="36.75" customHeight="1">
      <c r="A2" s="325" t="s">
        <v>6</v>
      </c>
      <c r="B2" s="392" t="s">
        <v>3</v>
      </c>
      <c r="C2" s="331" t="s">
        <v>0</v>
      </c>
      <c r="D2" s="395">
        <v>2016</v>
      </c>
      <c r="E2" s="396"/>
      <c r="F2" s="397" t="s">
        <v>371</v>
      </c>
      <c r="G2" s="392" t="s">
        <v>24</v>
      </c>
      <c r="H2" s="335" t="str">
        <f>Davalianeba!I5</f>
        <v>2024 წლის ბალანსი </v>
      </c>
      <c r="I2" s="335" t="str">
        <f>Davalianeba!J5</f>
        <v>წინა წლის ბალანსი      2023</v>
      </c>
      <c r="J2" s="397" t="s">
        <v>42</v>
      </c>
      <c r="K2" s="397" t="s">
        <v>39</v>
      </c>
      <c r="L2" s="399" t="s">
        <v>4</v>
      </c>
    </row>
    <row r="3" spans="1:12" ht="67.5" customHeight="1" thickBot="1">
      <c r="A3" s="391"/>
      <c r="B3" s="393"/>
      <c r="C3" s="394"/>
      <c r="D3" s="80" t="s">
        <v>21</v>
      </c>
      <c r="E3" s="79" t="s">
        <v>22</v>
      </c>
      <c r="F3" s="398"/>
      <c r="G3" s="402"/>
      <c r="H3" s="403"/>
      <c r="I3" s="390"/>
      <c r="J3" s="401"/>
      <c r="K3" s="401"/>
      <c r="L3" s="400"/>
    </row>
    <row r="4" spans="1:12" ht="15" thickBot="1">
      <c r="A4" s="81"/>
      <c r="B4" s="82"/>
      <c r="C4" s="83"/>
      <c r="D4" s="32"/>
      <c r="E4" s="32"/>
      <c r="F4" s="196"/>
      <c r="G4" s="32"/>
      <c r="H4" s="196"/>
      <c r="I4" s="32"/>
      <c r="J4" s="32"/>
      <c r="K4" s="199"/>
      <c r="L4" s="84"/>
    </row>
    <row r="5" spans="1:12" ht="15" thickBot="1">
      <c r="A5" s="231">
        <v>120</v>
      </c>
      <c r="B5" s="232" t="s">
        <v>253</v>
      </c>
      <c r="C5" s="233">
        <v>26</v>
      </c>
      <c r="D5" s="234">
        <v>15.43</v>
      </c>
      <c r="E5" s="234">
        <v>2103.62</v>
      </c>
      <c r="F5" s="196">
        <v>2119.05</v>
      </c>
      <c r="G5" s="234">
        <v>850</v>
      </c>
      <c r="H5" s="196">
        <v>-143.93</v>
      </c>
      <c r="I5" s="234">
        <v>-1503.62</v>
      </c>
      <c r="J5" s="234"/>
      <c r="K5" s="199">
        <v>-1397.55</v>
      </c>
      <c r="L5" s="235"/>
    </row>
    <row r="6" spans="1:12" ht="15" thickBot="1">
      <c r="A6" s="231">
        <v>121</v>
      </c>
      <c r="B6" s="232" t="s">
        <v>253</v>
      </c>
      <c r="C6" s="233">
        <v>52.25</v>
      </c>
      <c r="D6" s="234">
        <v>175.35</v>
      </c>
      <c r="E6" s="234">
        <v>4073.79</v>
      </c>
      <c r="F6" s="196">
        <v>4249.14</v>
      </c>
      <c r="G6" s="234">
        <v>1550</v>
      </c>
      <c r="H6" s="196">
        <v>-289.25</v>
      </c>
      <c r="I6" s="234">
        <v>-2849.14</v>
      </c>
      <c r="J6" s="234"/>
      <c r="K6" s="199">
        <v>-2988.39</v>
      </c>
      <c r="L6" s="235">
        <v>595570808</v>
      </c>
    </row>
    <row r="7" spans="1:12" ht="15" thickBot="1">
      <c r="A7" s="231">
        <v>220</v>
      </c>
      <c r="B7" s="232" t="s">
        <v>366</v>
      </c>
      <c r="C7" s="233">
        <v>26</v>
      </c>
      <c r="D7" s="234">
        <v>0</v>
      </c>
      <c r="E7" s="234">
        <v>1850</v>
      </c>
      <c r="F7" s="196">
        <v>1850</v>
      </c>
      <c r="G7" s="234">
        <v>1170</v>
      </c>
      <c r="H7" s="196">
        <v>456.07</v>
      </c>
      <c r="I7" s="234">
        <v>-1650</v>
      </c>
      <c r="J7" s="234"/>
      <c r="K7" s="199">
        <v>-1280</v>
      </c>
      <c r="L7" s="235"/>
    </row>
    <row r="8" spans="1:12" ht="15" thickBot="1">
      <c r="A8" s="231">
        <v>222</v>
      </c>
      <c r="B8" s="232" t="s">
        <v>367</v>
      </c>
      <c r="C8" s="233">
        <v>53.8</v>
      </c>
      <c r="D8" s="234">
        <v>296.39</v>
      </c>
      <c r="E8" s="234">
        <v>7054.69</v>
      </c>
      <c r="F8" s="196">
        <v>7351.08</v>
      </c>
      <c r="G8" s="234">
        <v>5875.59</v>
      </c>
      <c r="H8" s="196">
        <v>-302.96</v>
      </c>
      <c r="I8" s="234">
        <v>-1671.95</v>
      </c>
      <c r="J8" s="234"/>
      <c r="K8" s="199">
        <v>-1775.4</v>
      </c>
      <c r="L8" s="235"/>
    </row>
    <row r="9" spans="1:12" ht="15" thickBot="1">
      <c r="A9" s="231">
        <v>414</v>
      </c>
      <c r="B9" s="232" t="s">
        <v>254</v>
      </c>
      <c r="C9" s="233">
        <v>26.2</v>
      </c>
      <c r="D9" s="234">
        <v>0</v>
      </c>
      <c r="E9" s="234"/>
      <c r="F9" s="196"/>
      <c r="G9" s="234"/>
      <c r="H9" s="196"/>
      <c r="I9" s="234"/>
      <c r="J9" s="234"/>
      <c r="K9" s="199"/>
      <c r="L9" s="235">
        <v>577774011</v>
      </c>
    </row>
    <row r="10" spans="1:12" ht="15" thickBot="1">
      <c r="A10" s="231">
        <v>415</v>
      </c>
      <c r="B10" s="232" t="s">
        <v>254</v>
      </c>
      <c r="C10" s="233">
        <v>47.7</v>
      </c>
      <c r="D10" s="234">
        <v>0</v>
      </c>
      <c r="E10" s="234"/>
      <c r="F10" s="196"/>
      <c r="G10" s="234"/>
      <c r="H10" s="196"/>
      <c r="I10" s="234"/>
      <c r="J10" s="234"/>
      <c r="K10" s="199"/>
      <c r="L10" s="235">
        <v>577774011</v>
      </c>
    </row>
    <row r="11" spans="1:16" ht="15" thickBot="1">
      <c r="A11" s="66">
        <v>416</v>
      </c>
      <c r="B11" s="67" t="s">
        <v>254</v>
      </c>
      <c r="C11" s="68">
        <v>48.6</v>
      </c>
      <c r="D11" s="65"/>
      <c r="E11" s="65"/>
      <c r="F11" s="196"/>
      <c r="G11" s="65"/>
      <c r="H11" s="196"/>
      <c r="I11" s="65"/>
      <c r="J11" s="65"/>
      <c r="K11" s="199"/>
      <c r="L11" s="69">
        <v>577774011</v>
      </c>
      <c r="P11" s="202">
        <v>1</v>
      </c>
    </row>
    <row r="12" spans="1:12" ht="13.5" customHeight="1" thickBot="1">
      <c r="A12" s="66">
        <v>410</v>
      </c>
      <c r="B12" s="67" t="s">
        <v>368</v>
      </c>
      <c r="C12" s="68">
        <v>52.25</v>
      </c>
      <c r="D12" s="65">
        <v>0</v>
      </c>
      <c r="E12" s="65">
        <v>7949.55</v>
      </c>
      <c r="F12" s="196">
        <v>7949.55</v>
      </c>
      <c r="G12" s="230">
        <v>3600</v>
      </c>
      <c r="H12" s="196">
        <v>910.75</v>
      </c>
      <c r="I12" s="65">
        <v>-7949.55</v>
      </c>
      <c r="J12" s="65"/>
      <c r="K12" s="199">
        <v>-5549.55</v>
      </c>
      <c r="L12" s="69"/>
    </row>
    <row r="13" spans="1:12" ht="15" thickBot="1">
      <c r="A13" s="66">
        <v>425</v>
      </c>
      <c r="B13" s="67" t="s">
        <v>369</v>
      </c>
      <c r="C13" s="68">
        <v>26.2</v>
      </c>
      <c r="D13" s="65">
        <v>92.4</v>
      </c>
      <c r="E13" s="65">
        <v>3135.06</v>
      </c>
      <c r="F13" s="196">
        <v>3227.46</v>
      </c>
      <c r="G13" s="192">
        <v>2170</v>
      </c>
      <c r="H13" s="196">
        <v>-159.14</v>
      </c>
      <c r="I13" s="65">
        <v>-1216</v>
      </c>
      <c r="J13" s="65"/>
      <c r="K13" s="199">
        <v>-1216</v>
      </c>
      <c r="L13" s="69"/>
    </row>
    <row r="14" spans="1:12" ht="15" thickBot="1">
      <c r="A14" s="85">
        <v>426</v>
      </c>
      <c r="B14" s="205" t="s">
        <v>369</v>
      </c>
      <c r="C14" s="206">
        <v>26.2</v>
      </c>
      <c r="D14" s="207">
        <v>0</v>
      </c>
      <c r="E14" s="207">
        <v>3113.31</v>
      </c>
      <c r="F14" s="196">
        <v>3113.31</v>
      </c>
      <c r="G14" s="207">
        <v>2110</v>
      </c>
      <c r="H14" s="196">
        <v>-145.04</v>
      </c>
      <c r="I14" s="207">
        <v>-1148.1</v>
      </c>
      <c r="J14" s="207"/>
      <c r="K14" s="199">
        <v>-1148.1</v>
      </c>
      <c r="L14" s="208"/>
    </row>
    <row r="15" spans="1:12" ht="15" thickBot="1">
      <c r="A15" s="85">
        <v>302</v>
      </c>
      <c r="B15" s="205" t="s">
        <v>240</v>
      </c>
      <c r="C15" s="206">
        <v>46.8</v>
      </c>
      <c r="D15" s="207">
        <v>0</v>
      </c>
      <c r="E15" s="207"/>
      <c r="F15" s="196"/>
      <c r="G15" s="207"/>
      <c r="H15" s="196"/>
      <c r="I15" s="207"/>
      <c r="J15" s="207"/>
      <c r="K15" s="199">
        <v>0</v>
      </c>
      <c r="L15" s="208">
        <v>599501284</v>
      </c>
    </row>
    <row r="16" spans="1:12" ht="15" thickBot="1">
      <c r="A16" s="85">
        <v>212</v>
      </c>
      <c r="B16" s="205" t="s">
        <v>237</v>
      </c>
      <c r="C16" s="206">
        <v>26.2</v>
      </c>
      <c r="D16" s="207">
        <v>9.47</v>
      </c>
      <c r="E16" s="207">
        <v>707.9</v>
      </c>
      <c r="F16" s="196">
        <f>SUM(D16:E16)</f>
        <v>717.37</v>
      </c>
      <c r="G16" s="207">
        <v>1250</v>
      </c>
      <c r="H16" s="196">
        <f>G16-F16</f>
        <v>532.63</v>
      </c>
      <c r="I16" s="207">
        <v>-114.64</v>
      </c>
      <c r="J16" s="207"/>
      <c r="K16" s="199">
        <v>0</v>
      </c>
      <c r="L16" s="208">
        <v>593345259</v>
      </c>
    </row>
    <row r="17" spans="1:12" ht="15" thickBot="1">
      <c r="A17" s="85">
        <v>312</v>
      </c>
      <c r="B17" s="205" t="s">
        <v>237</v>
      </c>
      <c r="C17" s="206">
        <v>26.2</v>
      </c>
      <c r="D17" s="207">
        <v>0</v>
      </c>
      <c r="E17" s="207">
        <v>707.9</v>
      </c>
      <c r="F17" s="196">
        <f>SUM(D17:E17)</f>
        <v>707.9</v>
      </c>
      <c r="G17" s="207">
        <v>1032.51</v>
      </c>
      <c r="H17" s="196">
        <f>G17-F17</f>
        <v>324.61</v>
      </c>
      <c r="I17" s="207">
        <v>-30.98</v>
      </c>
      <c r="J17" s="207"/>
      <c r="K17" s="199">
        <v>0</v>
      </c>
      <c r="L17" s="208">
        <v>593345259</v>
      </c>
    </row>
    <row r="18" spans="1:12" ht="13.5" thickBot="1">
      <c r="A18" s="76">
        <v>313</v>
      </c>
      <c r="B18" s="209" t="s">
        <v>237</v>
      </c>
      <c r="C18" s="206">
        <v>26.2</v>
      </c>
      <c r="D18" s="194">
        <v>0</v>
      </c>
      <c r="E18" s="207">
        <v>707.9</v>
      </c>
      <c r="F18" s="196">
        <f>SUM(D18:E18)</f>
        <v>707.9</v>
      </c>
      <c r="G18" s="207">
        <v>1032.51</v>
      </c>
      <c r="H18" s="196">
        <f>G18-F18</f>
        <v>324.61</v>
      </c>
      <c r="I18" s="207">
        <v>-30.98</v>
      </c>
      <c r="J18" s="207"/>
      <c r="K18" s="199">
        <v>0</v>
      </c>
      <c r="L18" s="77">
        <v>593345259</v>
      </c>
    </row>
    <row r="19" spans="1:12" ht="15" thickBot="1">
      <c r="A19" s="106"/>
      <c r="B19" s="107"/>
      <c r="C19" s="191"/>
      <c r="D19" s="195"/>
      <c r="E19" s="195"/>
      <c r="F19" s="196"/>
      <c r="G19" s="195"/>
      <c r="H19" s="196"/>
      <c r="I19" s="195"/>
      <c r="J19" s="195" t="s">
        <v>365</v>
      </c>
      <c r="K19" s="199"/>
      <c r="L19" s="108"/>
    </row>
    <row r="20" spans="1:12" ht="15" thickBot="1">
      <c r="A20" s="106"/>
      <c r="B20" s="107"/>
      <c r="C20" s="191"/>
      <c r="D20" s="195"/>
      <c r="E20" s="195"/>
      <c r="F20" s="196"/>
      <c r="G20" s="195"/>
      <c r="H20" s="196"/>
      <c r="I20" s="195"/>
      <c r="J20" s="195"/>
      <c r="K20" s="199"/>
      <c r="L20" s="108"/>
    </row>
    <row r="21" spans="1:12" ht="15" thickBot="1">
      <c r="A21" s="106"/>
      <c r="B21" s="107"/>
      <c r="C21" s="191"/>
      <c r="D21" s="195"/>
      <c r="E21" s="195"/>
      <c r="F21" s="196"/>
      <c r="G21" s="195"/>
      <c r="H21" s="196"/>
      <c r="I21" s="195"/>
      <c r="J21" s="195"/>
      <c r="K21" s="199"/>
      <c r="L21" s="108"/>
    </row>
    <row r="22" spans="1:12" ht="15" thickBot="1">
      <c r="A22" s="106"/>
      <c r="B22" s="107"/>
      <c r="C22" s="191"/>
      <c r="D22" s="195"/>
      <c r="E22" s="195"/>
      <c r="F22" s="197"/>
      <c r="G22" s="195"/>
      <c r="H22" s="196"/>
      <c r="I22" s="195"/>
      <c r="J22" s="195"/>
      <c r="K22" s="200"/>
      <c r="L22" s="108"/>
    </row>
    <row r="23" spans="1:12" ht="15" thickBot="1">
      <c r="A23" s="70"/>
      <c r="B23" s="71"/>
      <c r="C23" s="193"/>
      <c r="D23" s="109"/>
      <c r="E23" s="109"/>
      <c r="F23" s="198"/>
      <c r="G23" s="109"/>
      <c r="H23" s="196"/>
      <c r="I23" s="109"/>
      <c r="J23" s="109"/>
      <c r="K23" s="201"/>
      <c r="L23" s="72"/>
    </row>
    <row r="24" ht="15">
      <c r="K24" s="214">
        <f>SUM(K4:K23)</f>
        <v>-15354.99</v>
      </c>
    </row>
    <row r="26" ht="15" thickBot="1"/>
    <row r="27" spans="1:12" ht="15" thickBot="1">
      <c r="A27" s="78"/>
      <c r="B27" s="210"/>
      <c r="C27" s="211"/>
      <c r="D27" s="212"/>
      <c r="E27" s="212"/>
      <c r="F27" s="212"/>
      <c r="G27" s="212"/>
      <c r="H27" s="212"/>
      <c r="I27" s="212"/>
      <c r="J27" s="212"/>
      <c r="K27" s="212"/>
      <c r="L27" s="213"/>
    </row>
    <row r="28" spans="1:10" ht="15">
      <c r="A28" s="1"/>
      <c r="B28" s="215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215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215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215"/>
      <c r="C31" s="1"/>
      <c r="D31" s="1"/>
      <c r="E31" s="1"/>
      <c r="F31" s="1"/>
      <c r="G31" s="1"/>
      <c r="H31" s="1"/>
      <c r="I31" s="1"/>
      <c r="J31" s="1"/>
    </row>
    <row r="32" spans="1:10" ht="30">
      <c r="A32" s="1"/>
      <c r="B32" s="215" t="s">
        <v>241</v>
      </c>
      <c r="C32" s="1" t="s">
        <v>242</v>
      </c>
      <c r="D32" s="1"/>
      <c r="E32" s="1"/>
      <c r="F32" s="1"/>
      <c r="G32" s="1" t="s">
        <v>243</v>
      </c>
      <c r="H32" s="1"/>
      <c r="I32" s="1"/>
      <c r="J32" s="1"/>
    </row>
    <row r="33" spans="1:10" ht="15">
      <c r="A33" s="1"/>
      <c r="B33" s="215"/>
      <c r="C33" s="1"/>
      <c r="D33" s="1"/>
      <c r="E33" s="1"/>
      <c r="F33" s="1"/>
      <c r="G33" s="1"/>
      <c r="H33" s="1"/>
      <c r="I33" s="1"/>
      <c r="J33" s="1"/>
    </row>
  </sheetData>
  <sheetProtection selectLockedCells="1"/>
  <mergeCells count="11">
    <mergeCell ref="L2:L3"/>
    <mergeCell ref="J2:J3"/>
    <mergeCell ref="K2:K3"/>
    <mergeCell ref="G2:G3"/>
    <mergeCell ref="H2:H3"/>
    <mergeCell ref="I2:I3"/>
    <mergeCell ref="A2:A3"/>
    <mergeCell ref="B2:B3"/>
    <mergeCell ref="C2:C3"/>
    <mergeCell ref="D2:E2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IT-Fix</dc:creator>
  <cp:keywords/>
  <dc:description/>
  <cp:lastModifiedBy>dato</cp:lastModifiedBy>
  <cp:lastPrinted>2016-06-24T05:06:35Z</cp:lastPrinted>
  <dcterms:created xsi:type="dcterms:W3CDTF">1996-10-14T23:33:28Z</dcterms:created>
  <dcterms:modified xsi:type="dcterms:W3CDTF">2024-04-17T07:51:37Z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